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PDCA Ejemplo" sheetId="2" r:id="rId6"/>
    <sheet state="visible" name="Plantilla en blanco" sheetId="3" r:id="rId7"/>
    <sheet state="visible" name="Desplegbales - NO eliminar" sheetId="4" r:id="rId8"/>
  </sheets>
  <definedNames/>
  <calcPr/>
</workbook>
</file>

<file path=xl/sharedStrings.xml><?xml version="1.0" encoding="utf-8"?>
<sst xmlns="http://schemas.openxmlformats.org/spreadsheetml/2006/main" count="213" uniqueCount="74">
  <si>
    <t>DESPLEGABLES CLAVE - NO ELIMINAR</t>
  </si>
  <si>
    <t>CATEGORY</t>
  </si>
  <si>
    <t>PRIORITY</t>
  </si>
  <si>
    <t>Act</t>
  </si>
  <si>
    <t>Completado</t>
  </si>
  <si>
    <t>Plan</t>
  </si>
  <si>
    <t>En proceso</t>
  </si>
  <si>
    <t>Do</t>
  </si>
  <si>
    <t>No empezado</t>
  </si>
  <si>
    <t>Check</t>
  </si>
  <si>
    <t>Ejemplo de plantilla PDCA</t>
  </si>
  <si>
    <t xml:space="preserve">Rellena solo las celdas no sombreadas. Los datos se completarán en las celdas sombreadas.
</t>
  </si>
  <si>
    <t>Proyecto</t>
  </si>
  <si>
    <r>
      <rPr>
        <rFont val="Poppins"/>
        <b val="0"/>
        <color rgb="FF8B55FE"/>
        <sz val="21.0"/>
      </rPr>
      <t>¡Hola!</t>
    </r>
    <r>
      <rPr>
        <rFont val="Poppins"/>
        <b val="0"/>
        <color rgb="FF8B55FE"/>
        <sz val="15.0"/>
      </rPr>
      <t xml:space="preserve">
Esta plantilla tiene como objetivo ayudarte a gestionar proyectos de mejora con el sistema </t>
    </r>
    <r>
      <rPr>
        <rFont val="Poppins"/>
        <b/>
        <color rgb="FF8B55FE"/>
        <sz val="15.0"/>
      </rPr>
      <t>PDCA.</t>
    </r>
  </si>
  <si>
    <t>Reducir el Tiempo de Resolución de Errores de Software</t>
  </si>
  <si>
    <t xml:space="preserve">  IMPORTANTE: PARA USARLA DESCÁRGALA EN TU PC O DUPLÍCALA.</t>
  </si>
  <si>
    <t>Proceso</t>
  </si>
  <si>
    <t>Flujo de Trabajo de Seguimiento y Resolución de Errores</t>
  </si>
  <si>
    <t xml:space="preserve">
🔎 En este archivo encontrarás:</t>
  </si>
  <si>
    <t>Plantilla PDCA con un ejemplo y otra en blanco para tu uso.</t>
  </si>
  <si>
    <t>🔎 Instrucciones:</t>
  </si>
  <si>
    <t>1. Completa solo las celdas no sombreadas. Las celdas sombreadas se llenarán automáticamente.</t>
  </si>
  <si>
    <t>2. Una vez que ingreses la información, la plantilla calculará automáticamente el porcentaje de avance.</t>
  </si>
  <si>
    <t>Líder de equipo</t>
  </si>
  <si>
    <t>Juan Gonzalez</t>
  </si>
  <si>
    <t>3. No elimines la pastala de "Desplegables" estas sirven para que la plantilla de la información de forma automática.</t>
  </si>
  <si>
    <t>Ciclo Nº</t>
  </si>
  <si>
    <t>Project Manager</t>
  </si>
  <si>
    <t>Horas esperadas</t>
  </si>
  <si>
    <t>Progreso</t>
  </si>
  <si>
    <t>Actualizado</t>
  </si>
  <si>
    <t>María Torres</t>
  </si>
  <si>
    <t>MM/DD/YY</t>
  </si>
  <si>
    <t>Etapa PDCA</t>
  </si>
  <si>
    <t>Acciones</t>
  </si>
  <si>
    <t>Responsable</t>
  </si>
  <si>
    <t>Fecha límite</t>
  </si>
  <si>
    <r>
      <rPr>
        <rFont val="Poppins"/>
        <color rgb="FF1E4E79"/>
        <sz val="12.0"/>
      </rPr>
      <t xml:space="preserve">Duración 
</t>
    </r>
    <r>
      <rPr>
        <rFont val="Poppins"/>
        <color rgb="FF1E4E79"/>
        <sz val="8.0"/>
      </rPr>
      <t>(en horas)</t>
    </r>
  </si>
  <si>
    <t>% completado</t>
  </si>
  <si>
    <t>Estado</t>
  </si>
  <si>
    <t>Conclusiones / Notas</t>
  </si>
  <si>
    <r>
      <rPr>
        <rFont val="Poppins"/>
        <color rgb="FF1E4E79"/>
        <sz val="12.0"/>
      </rPr>
      <t xml:space="preserve">Duración 
</t>
    </r>
    <r>
      <rPr>
        <rFont val="Poppins"/>
        <color rgb="FF1E4E79"/>
        <sz val="8.0"/>
      </rPr>
      <t>(en horas)</t>
    </r>
  </si>
  <si>
    <t>Analizar el proceso actual de resolución de errores</t>
  </si>
  <si>
    <t>Equipo</t>
  </si>
  <si>
    <t xml:space="preserve">Los desarrolladores tienen interpretaciones distintas de la gravedad.
</t>
  </si>
  <si>
    <t xml:space="preserve">Lluvia de ideas para una resolución más rápida	</t>
  </si>
  <si>
    <t xml:space="preserve">Automatizar la categorización de errores puede ahorrar tiempo.
</t>
  </si>
  <si>
    <t xml:space="preserve">Seleccionar solución óptima para el seguimiento	</t>
  </si>
  <si>
    <t xml:space="preserve">Implementar etiquetado automático de gravedad en el software.
</t>
  </si>
  <si>
    <t xml:space="preserve">Desarrollar un plan de acción para los cambios	</t>
  </si>
  <si>
    <t>Líder de desarrollo</t>
  </si>
  <si>
    <t xml:space="preserve">Tener responsables claros reduce la confusión en la ejecución.
</t>
  </si>
  <si>
    <t xml:space="preserve">Implementar el nuevo sistema de categorización	</t>
  </si>
  <si>
    <t>DevOps</t>
  </si>
  <si>
    <t>Problemas iniciales de integración, pero se resolvieron rápidamente.</t>
  </si>
  <si>
    <t xml:space="preserve">Probar el nuevo sistema en un proyecto piloto	</t>
  </si>
  <si>
    <t>Equipo QA</t>
  </si>
  <si>
    <t xml:space="preserve">Los ciclos de retroalimentación del QA fueron más lentos de lo esperado.
</t>
  </si>
  <si>
    <t xml:space="preserve">Recoger retroalimentación de desarrolladores y testers	</t>
  </si>
  <si>
    <t>Líder de QA</t>
  </si>
  <si>
    <t xml:space="preserve">Retroalimentación mixta; el sistema necesita ajustes menores.
</t>
  </si>
  <si>
    <t xml:space="preserve">Analizar los datos de resolución de errores post-implementación	</t>
  </si>
  <si>
    <t xml:space="preserve">Evaluar si el tiempo de resolución cumple con los objetivos	</t>
  </si>
  <si>
    <t xml:space="preserve">Compartir resultados con las partes interesadas	</t>
  </si>
  <si>
    <t>Gerente</t>
  </si>
  <si>
    <t xml:space="preserve">Ajustar el algoritmo de categorización según la retroalimentación	</t>
  </si>
  <si>
    <t xml:space="preserve">Actualizar la documentación del sistema de seguimiento de errores	</t>
  </si>
  <si>
    <t xml:space="preserve">Implementar el sistema a nivel organizacional	</t>
  </si>
  <si>
    <t>Gerente de TI</t>
  </si>
  <si>
    <t xml:space="preserve">Capacitar al equipo sobre el proceso actualizado	</t>
  </si>
  <si>
    <t>Pendiente</t>
  </si>
  <si>
    <t>Name</t>
  </si>
  <si>
    <t>Dashboard por Etapa</t>
  </si>
  <si>
    <t>Completion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</si>
</sst>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M/d/yyyy"/>
    <numFmt numFmtId="166" formatCode="0.0"/>
  </numFmts>
  <fonts count="34">
    <font>
      <sz val="11.0"/>
      <color theme="1"/>
      <name val="Calibri"/>
      <scheme val="minor"/>
    </font>
    <font>
      <b/>
      <sz val="18.0"/>
      <color rgb="FF666666"/>
      <name val="Century Gothic"/>
    </font>
    <font>
      <sz val="14.0"/>
      <color theme="1"/>
      <name val="Century Gothic"/>
    </font>
    <font>
      <b/>
      <sz val="11.0"/>
      <color rgb="FFFFFFFF"/>
      <name val="Poppins"/>
    </font>
    <font>
      <sz val="10.0"/>
      <color theme="1"/>
      <name val="Century Gothic"/>
    </font>
    <font>
      <sz val="11.0"/>
      <color theme="1"/>
      <name val="Century Gothic"/>
    </font>
    <font>
      <sz val="11.0"/>
      <color rgb="FF000000"/>
      <name val="Century Gothic"/>
    </font>
    <font>
      <b/>
      <sz val="22.0"/>
      <color rgb="FF595959"/>
      <name val="Poppins"/>
    </font>
    <font>
      <b/>
      <sz val="22.0"/>
      <color rgb="FF595959"/>
      <name val="Century Gothic"/>
    </font>
    <font>
      <color theme="1"/>
      <name val="Arial"/>
    </font>
    <font>
      <u/>
      <sz val="7.0"/>
      <color rgb="FFFFFFFF"/>
      <name val="Calibri"/>
      <scheme val="minor"/>
    </font>
    <font>
      <b/>
      <sz val="22.0"/>
      <color rgb="FF434343"/>
      <name val="Poppins"/>
    </font>
    <font>
      <i/>
      <sz val="11.0"/>
      <color rgb="FF595959"/>
      <name val="Poppins"/>
    </font>
    <font>
      <sz val="12.0"/>
      <color rgb="FF2E75B5"/>
      <name val="Poppins"/>
    </font>
    <font>
      <sz val="11.0"/>
      <color theme="1"/>
      <name val="Poppins"/>
    </font>
    <font/>
    <font>
      <b/>
      <sz val="15.0"/>
      <color rgb="FF8B55FE"/>
      <name val="Poppins"/>
    </font>
    <font>
      <sz val="22.0"/>
      <color theme="1"/>
      <name val="Poppins"/>
    </font>
    <font>
      <b/>
      <sz val="15.0"/>
      <color rgb="FFFFFFFF"/>
      <name val="Poppins"/>
    </font>
    <font>
      <sz val="13.0"/>
      <color theme="1"/>
      <name val="Poppins"/>
    </font>
    <font>
      <sz val="12.0"/>
      <color theme="1"/>
      <name val="Proxima Nova"/>
    </font>
    <font>
      <b/>
      <sz val="11.0"/>
      <color theme="1"/>
      <name val="Poppins"/>
    </font>
    <font>
      <sz val="11.0"/>
      <color rgb="FF595959"/>
      <name val="Century Gothic"/>
    </font>
    <font>
      <sz val="14.0"/>
      <color rgb="FF595959"/>
      <name val="Poppins"/>
    </font>
    <font>
      <sz val="14.0"/>
      <color rgb="FF595959"/>
      <name val="Century Gothic"/>
    </font>
    <font>
      <sz val="12.0"/>
      <color theme="1"/>
      <name val="Poppins"/>
    </font>
    <font>
      <b/>
      <sz val="12.0"/>
      <color theme="1"/>
      <name val="Poppins"/>
    </font>
    <font>
      <b/>
      <sz val="14.0"/>
      <color rgb="FF595959"/>
      <name val="Century Gothic"/>
    </font>
    <font>
      <sz val="22.0"/>
      <color rgb="FF2E75B5"/>
      <name val="Century Gothic"/>
    </font>
    <font>
      <sz val="18.0"/>
      <color rgb="FF2E75B5"/>
      <name val="Century Gothic"/>
    </font>
    <font>
      <sz val="12.0"/>
      <color rgb="FF1E4E79"/>
      <name val="Poppins"/>
    </font>
    <font>
      <sz val="12.0"/>
      <color theme="1"/>
      <name val="Century Gothic"/>
    </font>
    <font>
      <sz val="11.0"/>
      <color theme="1"/>
      <name val="Calibri"/>
    </font>
    <font>
      <sz val="9.0"/>
      <color rgb="FF2E75B5"/>
      <name val="Century Gothic"/>
    </font>
  </fonts>
  <fills count="18">
    <fill>
      <patternFill patternType="none"/>
    </fill>
    <fill>
      <patternFill patternType="lightGray"/>
    </fill>
    <fill>
      <patternFill patternType="solid">
        <fgColor rgb="FFC5A9FF"/>
        <bgColor rgb="FFC5A9FF"/>
      </patternFill>
    </fill>
    <fill>
      <patternFill patternType="solid">
        <fgColor theme="0"/>
        <bgColor theme="0"/>
      </patternFill>
    </fill>
    <fill>
      <patternFill patternType="solid">
        <fgColor rgb="FFBDF330"/>
        <bgColor rgb="FFBDF330"/>
      </patternFill>
    </fill>
    <fill>
      <patternFill patternType="solid">
        <fgColor rgb="FFF3E969"/>
        <bgColor rgb="FFF3E969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EFFFE"/>
        <bgColor rgb="FFFEFFFE"/>
      </patternFill>
    </fill>
    <fill>
      <patternFill patternType="solid">
        <fgColor rgb="FFFBBE81"/>
        <bgColor rgb="FFFBBE81"/>
      </patternFill>
    </fill>
    <fill>
      <patternFill patternType="solid">
        <fgColor rgb="FFFFFFFF"/>
        <bgColor rgb="FFFFFFFF"/>
      </patternFill>
    </fill>
    <fill>
      <patternFill patternType="solid">
        <fgColor rgb="FFF9A6C4"/>
        <bgColor rgb="FFF9A6C4"/>
      </patternFill>
    </fill>
    <fill>
      <patternFill patternType="solid">
        <fgColor rgb="FF8B55FE"/>
        <bgColor rgb="FF8B55FE"/>
      </patternFill>
    </fill>
    <fill>
      <patternFill patternType="solid">
        <fgColor rgb="FF7BECC3"/>
        <bgColor rgb="FF7BECC3"/>
      </patternFill>
    </fill>
    <fill>
      <patternFill patternType="solid">
        <fgColor rgb="FFDAC8FF"/>
        <bgColor rgb="FFDAC8FF"/>
      </patternFill>
    </fill>
    <fill>
      <patternFill patternType="solid">
        <fgColor rgb="FFFFD3E3"/>
        <bgColor rgb="FFFFD3E3"/>
      </patternFill>
    </fill>
    <fill>
      <patternFill patternType="solid">
        <fgColor rgb="FFCCFFEC"/>
        <bgColor rgb="FFCCFFEC"/>
      </patternFill>
    </fill>
    <fill>
      <patternFill patternType="solid">
        <fgColor rgb="FFFDE0C3"/>
        <bgColor rgb="FFFDE0C3"/>
      </patternFill>
    </fill>
  </fills>
  <borders count="41">
    <border/>
    <border>
      <left style="thin">
        <color rgb="FFC5A9FF"/>
      </left>
      <right style="thin">
        <color rgb="FFC5A9FF"/>
      </right>
      <top style="thin">
        <color rgb="FFC5A9FF"/>
      </top>
      <bottom style="thin">
        <color rgb="FFC5A9FF"/>
      </bottom>
    </border>
    <border>
      <top/>
      <bottom/>
    </border>
    <border>
      <left/>
      <right/>
      <bottom/>
    </border>
    <border>
      <left/>
      <righ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theme="1"/>
      </left>
      <right style="thick">
        <color rgb="FFF2F2F2"/>
      </right>
      <top style="thin">
        <color theme="1"/>
      </top>
      <bottom/>
    </border>
    <border>
      <left style="thick">
        <color rgb="FFF2F2F2"/>
      </left>
      <right style="thin">
        <color theme="1"/>
      </right>
      <top style="thin">
        <color theme="1"/>
      </top>
      <bottom/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theme="1"/>
      </left>
      <right style="thick">
        <color rgb="FFF2F2F2"/>
      </right>
      <top/>
      <bottom style="thick">
        <color rgb="FFF2F2F2"/>
      </bottom>
    </border>
    <border>
      <left style="thick">
        <color rgb="FFF2F2F2"/>
      </left>
      <right style="thin">
        <color theme="1"/>
      </right>
      <top/>
      <bottom style="thick">
        <color rgb="FFF2F2F2"/>
      </bottom>
    </border>
    <border>
      <left style="thin">
        <color theme="1"/>
      </left>
      <right style="thick">
        <color rgb="FFF2F2F2"/>
      </right>
      <top style="thick">
        <color rgb="FFF2F2F2"/>
      </top>
      <bottom/>
    </border>
    <border>
      <left style="thick">
        <color rgb="FFF2F2F2"/>
      </left>
      <right style="thin">
        <color theme="1"/>
      </right>
      <top style="thick">
        <color rgb="FFF2F2F2"/>
      </top>
      <bottom/>
    </border>
    <border>
      <left style="thin">
        <color theme="1"/>
      </left>
      <right style="thick">
        <color rgb="FFF2F2F2"/>
      </right>
      <top/>
      <bottom style="thin">
        <color theme="1"/>
      </bottom>
    </border>
    <border>
      <left style="thick">
        <color rgb="FFF2F2F2"/>
      </left>
      <right style="thin">
        <color theme="1"/>
      </right>
      <top/>
      <bottom style="thin">
        <color theme="1"/>
      </bottom>
    </border>
    <border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left style="thin">
        <color rgb="FFAEABAB"/>
      </left>
      <right/>
      <top style="thin">
        <color rgb="FFAEABAB"/>
      </top>
      <bottom style="thin">
        <color rgb="FFAEABAB"/>
      </bottom>
    </border>
    <border>
      <left/>
      <right style="thin">
        <color rgb="FFAEABAB"/>
      </right>
      <top style="thin">
        <color rgb="FFAEABAB"/>
      </top>
      <bottom style="thin">
        <color rgb="FFAEABAB"/>
      </bottom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</border>
    <border>
      <left style="thin">
        <color rgb="FFAEABAB"/>
      </left>
      <top style="thin">
        <color rgb="FFAEABAB"/>
      </top>
      <bottom/>
    </border>
    <border>
      <right style="thin">
        <color rgb="FFAEABAB"/>
      </right>
      <top style="thin">
        <color rgb="FFAEABAB"/>
      </top>
      <bottom/>
    </border>
    <border>
      <left style="thin">
        <color rgb="FFBFBFBF"/>
      </left>
      <right/>
      <top style="thin">
        <color rgb="FFBFBFBF"/>
      </top>
      <bottom style="thin">
        <color rgb="FFBFBFBF"/>
      </bottom>
    </border>
    <border>
      <right style="thin">
        <color rgb="FFAEABAB"/>
      </right>
      <top style="thin">
        <color rgb="FFAEABAB"/>
      </top>
      <bottom style="thin">
        <color rgb="FFAEABAB"/>
      </bottom>
    </border>
    <border>
      <left style="thin">
        <color rgb="FFAEABAB"/>
      </left>
      <top/>
      <bottom style="thin">
        <color rgb="FFAEABAB"/>
      </bottom>
    </border>
    <border>
      <right style="thin">
        <color rgb="FFAEABAB"/>
      </right>
      <top/>
      <bottom style="thin">
        <color rgb="FFAEABAB"/>
      </bottom>
    </border>
    <border>
      <left style="thin">
        <color rgb="FFAEABAB"/>
      </left>
      <top style="thin">
        <color rgb="FFAEABAB"/>
      </top>
      <bottom style="thin">
        <color rgb="FFAEABAB"/>
      </bottom>
    </border>
    <border>
      <left style="thick">
        <color rgb="FFBFBFBF"/>
      </lef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</border>
    <border>
      <right style="thin">
        <color rgb="FFBFBFBF"/>
      </right>
      <top style="thin">
        <color rgb="FFBFBFBF"/>
      </top>
    </border>
    <border>
      <left style="thick">
        <color rgb="FFBFBFBF"/>
      </left>
      <top style="thin">
        <color rgb="FFBFBFBF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top style="thick">
        <color rgb="FFBFBFBF"/>
      </top>
      <bottom style="thin">
        <color rgb="FFBFBFBF"/>
      </bottom>
    </border>
    <border>
      <right style="thin">
        <color rgb="FFBFBFBF"/>
      </right>
      <top style="thick">
        <color rgb="FFBFBFBF"/>
      </top>
      <bottom style="thin">
        <color rgb="FFBFBFBF"/>
      </bottom>
    </border>
    <border>
      <left style="thin">
        <color rgb="FFBFBFBF"/>
      </left>
      <right/>
      <top style="thick">
        <color rgb="FFBFBFBF"/>
      </top>
      <bottom style="thin">
        <color rgb="FFBFBFBF"/>
      </bottom>
    </border>
    <border>
      <left style="thick">
        <color rgb="FFBFBFBF"/>
      </left>
      <top style="thick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ck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shrinkToFit="0" vertical="center" wrapText="1"/>
    </xf>
    <xf borderId="1" fillId="2" fontId="3" numFmtId="0" xfId="0" applyAlignment="1" applyBorder="1" applyFill="1" applyFont="1">
      <alignment horizontal="left" shrinkToFit="0" vertical="center" wrapText="1"/>
    </xf>
    <xf borderId="2" fillId="3" fontId="4" numFmtId="0" xfId="0" applyAlignment="1" applyBorder="1" applyFill="1" applyFont="1">
      <alignment horizontal="left"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4" fontId="5" numFmtId="0" xfId="0" applyAlignment="1" applyBorder="1" applyFill="1" applyFont="1">
      <alignment horizontal="left" readingOrder="0" shrinkToFit="0" vertical="center" wrapText="1"/>
    </xf>
    <xf borderId="1" fillId="3" fontId="6" numFmtId="0" xfId="0" applyAlignment="1" applyBorder="1" applyFill="1" applyFont="1">
      <alignment horizontal="left" readingOrder="1" shrinkToFit="0" vertical="center" wrapText="1"/>
    </xf>
    <xf borderId="1" fillId="5" fontId="6" numFmtId="0" xfId="0" applyAlignment="1" applyBorder="1" applyFill="1" applyFont="1">
      <alignment horizontal="left" readingOrder="1" shrinkToFit="0" vertical="center" wrapText="1"/>
    </xf>
    <xf borderId="1" fillId="6" fontId="6" numFmtId="0" xfId="0" applyAlignment="1" applyBorder="1" applyFill="1" applyFont="1">
      <alignment horizontal="left" readingOrder="1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3" fillId="3" fontId="4" numFmtId="0" xfId="0" applyAlignment="1" applyBorder="1" applyFill="1" applyFont="1">
      <alignment shrinkToFit="0" wrapText="1"/>
    </xf>
    <xf borderId="4" fillId="3" fontId="4" numFmtId="0" xfId="0" applyAlignment="1" applyBorder="1" applyFill="1" applyFont="1">
      <alignment horizontal="left" shrinkToFit="0" vertical="center" wrapText="1"/>
    </xf>
    <xf borderId="4" fillId="3" fontId="4" numFmtId="0" xfId="0" applyAlignment="1" applyBorder="1" applyFill="1" applyFont="1">
      <alignment shrinkToFit="0" wrapText="1"/>
    </xf>
    <xf borderId="0" fillId="0" fontId="7" numFmtId="0" xfId="0" applyAlignment="1" applyFont="1">
      <alignment readingOrder="0" vertical="center"/>
    </xf>
    <xf borderId="0" fillId="0" fontId="8" numFmtId="0" xfId="0" applyAlignment="1" applyFont="1">
      <alignment vertical="center"/>
    </xf>
    <xf borderId="5" fillId="0" fontId="9" numFmtId="0" xfId="0" applyAlignment="1" applyBorder="1" applyFont="1">
      <alignment vertical="bottom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readingOrder="0" vertical="center"/>
    </xf>
    <xf borderId="6" fillId="7" fontId="13" numFmtId="0" xfId="0" applyAlignment="1" applyBorder="1" applyFill="1" applyFont="1">
      <alignment horizontal="left" readingOrder="0" vertical="center"/>
    </xf>
    <xf borderId="7" fillId="0" fontId="14" numFmtId="0" xfId="0" applyAlignment="1" applyBorder="1" applyFont="1">
      <alignment horizontal="left" readingOrder="0" vertical="center"/>
    </xf>
    <xf borderId="8" fillId="0" fontId="15" numFmtId="0" xfId="0" applyBorder="1" applyFont="1"/>
    <xf borderId="5" fillId="8" fontId="16" numFmtId="0" xfId="0" applyAlignment="1" applyBorder="1" applyFill="1" applyFont="1">
      <alignment readingOrder="0" shrinkToFit="0" vertical="center" wrapText="1"/>
    </xf>
    <xf borderId="9" fillId="9" fontId="17" numFmtId="0" xfId="0" applyAlignment="1" applyBorder="1" applyFill="1" applyFont="1">
      <alignment horizontal="center" vertical="top"/>
    </xf>
    <xf borderId="5" fillId="10" fontId="9" numFmtId="0" xfId="0" applyAlignment="1" applyBorder="1" applyFill="1" applyFont="1">
      <alignment vertical="bottom"/>
    </xf>
    <xf borderId="10" fillId="11" fontId="17" numFmtId="0" xfId="0" applyAlignment="1" applyBorder="1" applyFill="1" applyFont="1">
      <alignment horizontal="center" vertical="top"/>
    </xf>
    <xf borderId="11" fillId="12" fontId="18" numFmtId="0" xfId="0" applyAlignment="1" applyBorder="1" applyFill="1" applyFont="1">
      <alignment vertical="bottom"/>
    </xf>
    <xf borderId="12" fillId="0" fontId="15" numFmtId="0" xfId="0" applyBorder="1" applyFont="1"/>
    <xf borderId="5" fillId="0" fontId="19" numFmtId="0" xfId="0" applyBorder="1" applyFont="1"/>
    <xf borderId="11" fillId="0" fontId="20" numFmtId="0" xfId="0" applyAlignment="1" applyBorder="1" applyFont="1">
      <alignment horizontal="left" readingOrder="0" shrinkToFit="0" vertical="bottom" wrapText="1"/>
    </xf>
    <xf borderId="13" fillId="9" fontId="21" numFmtId="9" xfId="0" applyAlignment="1" applyBorder="1" applyFill="1" applyFont="1" applyNumberFormat="1">
      <alignment horizontal="right" vertical="center"/>
    </xf>
    <xf borderId="5" fillId="0" fontId="19" numFmtId="0" xfId="0" applyAlignment="1" applyBorder="1" applyFont="1">
      <alignment readingOrder="0" vertical="center"/>
    </xf>
    <xf borderId="5" fillId="0" fontId="9" numFmtId="0" xfId="0" applyAlignment="1" applyBorder="1" applyFont="1">
      <alignment readingOrder="0" vertical="bottom"/>
    </xf>
    <xf borderId="11" fillId="0" fontId="20" numFmtId="0" xfId="0" applyAlignment="1" applyBorder="1" applyFont="1">
      <alignment readingOrder="0" shrinkToFit="0" vertical="bottom" wrapText="1"/>
    </xf>
    <xf borderId="14" fillId="11" fontId="21" numFmtId="9" xfId="0" applyAlignment="1" applyBorder="1" applyFill="1" applyFont="1" applyNumberFormat="1">
      <alignment horizontal="left" vertical="center"/>
    </xf>
    <xf borderId="15" fillId="2" fontId="21" numFmtId="9" xfId="0" applyAlignment="1" applyBorder="1" applyFill="1" applyFont="1" applyNumberFormat="1">
      <alignment horizontal="right" vertical="center"/>
    </xf>
    <xf borderId="16" fillId="13" fontId="21" numFmtId="9" xfId="0" applyAlignment="1" applyBorder="1" applyFill="1" applyFont="1" applyNumberFormat="1">
      <alignment horizontal="left" vertical="center"/>
    </xf>
    <xf borderId="7" fillId="0" fontId="14" numFmtId="0" xfId="0" applyAlignment="1" applyBorder="1" applyFont="1">
      <alignment horizontal="left" vertical="center"/>
    </xf>
    <xf borderId="17" fillId="2" fontId="17" numFmtId="0" xfId="0" applyAlignment="1" applyBorder="1" applyFill="1" applyFont="1">
      <alignment horizontal="center" vertical="center"/>
    </xf>
    <xf borderId="18" fillId="13" fontId="17" numFmtId="0" xfId="0" applyAlignment="1" applyBorder="1" applyFill="1" applyFont="1">
      <alignment horizontal="center" vertical="center"/>
    </xf>
    <xf borderId="0" fillId="0" fontId="22" numFmtId="0" xfId="0" applyFont="1"/>
    <xf borderId="19" fillId="0" fontId="23" numFmtId="0" xfId="0" applyBorder="1" applyFont="1"/>
    <xf borderId="19" fillId="0" fontId="15" numFmtId="0" xfId="0" applyBorder="1" applyFont="1"/>
    <xf borderId="0" fillId="0" fontId="23" numFmtId="0" xfId="0" applyAlignment="1" applyFont="1">
      <alignment horizontal="center" readingOrder="0"/>
    </xf>
    <xf borderId="19" fillId="0" fontId="23" numFmtId="0" xfId="0" applyAlignment="1" applyBorder="1" applyFont="1">
      <alignment horizontal="center" readingOrder="0"/>
    </xf>
    <xf borderId="4" fillId="3" fontId="24" numFmtId="0" xfId="0" applyAlignment="1" applyBorder="1" applyFill="1" applyFont="1">
      <alignment horizontal="center"/>
    </xf>
    <xf borderId="0" fillId="0" fontId="5" numFmtId="0" xfId="0" applyFont="1"/>
    <xf borderId="7" fillId="3" fontId="25" numFmtId="0" xfId="0" applyAlignment="1" applyBorder="1" applyFill="1" applyFont="1">
      <alignment horizontal="left" readingOrder="0" vertical="center"/>
    </xf>
    <xf borderId="20" fillId="0" fontId="15" numFmtId="0" xfId="0" applyBorder="1" applyFont="1"/>
    <xf borderId="6" fillId="7" fontId="26" numFmtId="2" xfId="0" applyAlignment="1" applyBorder="1" applyFill="1" applyFont="1" applyNumberFormat="1">
      <alignment horizontal="center" vertical="center"/>
    </xf>
    <xf borderId="6" fillId="14" fontId="26" numFmtId="9" xfId="0" applyAlignment="1" applyBorder="1" applyFill="1" applyFont="1" applyNumberFormat="1">
      <alignment horizontal="center" vertical="center"/>
    </xf>
    <xf borderId="7" fillId="3" fontId="25" numFmtId="164" xfId="0" applyAlignment="1" applyBorder="1" applyFill="1" applyFont="1" applyNumberFormat="1">
      <alignment horizontal="center" vertical="center"/>
    </xf>
    <xf borderId="4" fillId="3" fontId="27" numFmtId="9" xfId="0" applyAlignment="1" applyBorder="1" applyFill="1" applyFont="1" applyNumberFormat="1">
      <alignment horizontal="center" vertical="center"/>
    </xf>
    <xf borderId="4" fillId="3" fontId="27" numFmtId="0" xfId="0" applyAlignment="1" applyBorder="1" applyFill="1" applyFont="1">
      <alignment horizontal="center" vertical="center"/>
    </xf>
    <xf borderId="0" fillId="0" fontId="28" numFmtId="0" xfId="0" applyFont="1"/>
    <xf borderId="0" fillId="0" fontId="29" numFmtId="0" xfId="0" applyFont="1"/>
    <xf borderId="21" fillId="7" fontId="30" numFmtId="0" xfId="0" applyAlignment="1" applyBorder="1" applyFill="1" applyFont="1">
      <alignment horizontal="left" readingOrder="0" vertical="center"/>
    </xf>
    <xf borderId="6" fillId="7" fontId="30" numFmtId="0" xfId="0" applyAlignment="1" applyBorder="1" applyFill="1" applyFont="1">
      <alignment horizontal="left" readingOrder="0" vertical="center"/>
    </xf>
    <xf borderId="22" fillId="7" fontId="30" numFmtId="0" xfId="0" applyAlignment="1" applyBorder="1" applyFill="1" applyFont="1">
      <alignment horizontal="left" readingOrder="0" vertical="center"/>
    </xf>
    <xf borderId="23" fillId="7" fontId="30" numFmtId="0" xfId="0" applyAlignment="1" applyBorder="1" applyFill="1" applyFont="1">
      <alignment horizontal="center" readingOrder="0" vertical="center"/>
    </xf>
    <xf borderId="23" fillId="7" fontId="30" numFmtId="0" xfId="0" applyAlignment="1" applyBorder="1" applyFill="1" applyFont="1">
      <alignment horizontal="center" readingOrder="0" shrinkToFit="0" vertical="center" wrapText="1"/>
    </xf>
    <xf borderId="24" fillId="7" fontId="30" numFmtId="0" xfId="0" applyAlignment="1" applyBorder="1" applyFill="1" applyFont="1">
      <alignment horizontal="left" readingOrder="0" vertical="center"/>
    </xf>
    <xf borderId="25" fillId="0" fontId="15" numFmtId="0" xfId="0" applyBorder="1" applyFont="1"/>
    <xf borderId="26" fillId="3" fontId="5" numFmtId="0" xfId="0" applyAlignment="1" applyBorder="1" applyFill="1" applyFont="1">
      <alignment horizontal="left" shrinkToFit="0" vertical="center" wrapText="1"/>
    </xf>
    <xf borderId="6" fillId="10" fontId="5" numFmtId="0" xfId="0" applyAlignment="1" applyBorder="1" applyFill="1" applyFont="1">
      <alignment horizontal="left" readingOrder="0" shrinkToFit="0" vertical="center" wrapText="1"/>
    </xf>
    <xf borderId="27" fillId="0" fontId="6" numFmtId="0" xfId="0" applyAlignment="1" applyBorder="1" applyFont="1">
      <alignment horizontal="left" readingOrder="0" shrinkToFit="0" vertical="center" wrapText="1"/>
    </xf>
    <xf borderId="23" fillId="0" fontId="6" numFmtId="165" xfId="0" applyAlignment="1" applyBorder="1" applyFont="1" applyNumberFormat="1">
      <alignment horizontal="center" readingOrder="0" shrinkToFit="0" vertical="center" wrapText="1"/>
    </xf>
    <xf borderId="23" fillId="0" fontId="6" numFmtId="164" xfId="0" applyAlignment="1" applyBorder="1" applyFont="1" applyNumberFormat="1">
      <alignment horizontal="center" shrinkToFit="0" vertical="center" wrapText="1"/>
    </xf>
    <xf borderId="23" fillId="0" fontId="5" numFmtId="166" xfId="0" applyAlignment="1" applyBorder="1" applyFont="1" applyNumberFormat="1">
      <alignment horizontal="center" vertical="center"/>
    </xf>
    <xf borderId="23" fillId="0" fontId="5" numFmtId="9" xfId="0" applyAlignment="1" applyBorder="1" applyFont="1" applyNumberFormat="1">
      <alignment horizontal="center" vertical="center"/>
    </xf>
    <xf borderId="23" fillId="0" fontId="5" numFmtId="166" xfId="0" applyAlignment="1" applyBorder="1" applyFont="1" applyNumberFormat="1">
      <alignment horizontal="center" readingOrder="0" vertical="center"/>
    </xf>
    <xf borderId="23" fillId="0" fontId="5" numFmtId="9" xfId="0" applyAlignment="1" applyBorder="1" applyFont="1" applyNumberFormat="1">
      <alignment horizontal="center" readingOrder="0" vertical="center"/>
    </xf>
    <xf borderId="21" fillId="3" fontId="5" numFmtId="0" xfId="0" applyAlignment="1" applyBorder="1" applyFill="1" applyFont="1">
      <alignment horizontal="left" readingOrder="0" shrinkToFit="0" vertical="center" wrapText="1"/>
    </xf>
    <xf borderId="7" fillId="10" fontId="5" numFmtId="0" xfId="0" applyAlignment="1" applyBorder="1" applyFill="1" applyFont="1">
      <alignment horizontal="left" readingOrder="0" shrinkToFit="0" vertical="center" wrapText="1"/>
    </xf>
    <xf borderId="27" fillId="0" fontId="6" numFmtId="0" xfId="0" applyAlignment="1" applyBorder="1" applyFont="1">
      <alignment horizontal="left" shrinkToFit="0" vertical="center" wrapText="1"/>
    </xf>
    <xf borderId="7" fillId="3" fontId="5" numFmtId="0" xfId="0" applyAlignment="1" applyBorder="1" applyFill="1" applyFont="1">
      <alignment horizontal="left" vertical="center"/>
    </xf>
    <xf borderId="28" fillId="3" fontId="5" numFmtId="0" xfId="0" applyAlignment="1" applyBorder="1" applyFill="1" applyFont="1">
      <alignment horizontal="left" vertical="center"/>
    </xf>
    <xf borderId="29" fillId="0" fontId="15" numFmtId="0" xfId="0" applyBorder="1" applyFont="1"/>
    <xf borderId="30" fillId="3" fontId="5" numFmtId="0" xfId="0" applyAlignment="1" applyBorder="1" applyFill="1" applyFont="1">
      <alignment horizontal="left" vertical="center"/>
    </xf>
    <xf borderId="27" fillId="0" fontId="15" numFmtId="0" xfId="0" applyBorder="1" applyFont="1"/>
    <xf borderId="6" fillId="0" fontId="6" numFmtId="0" xfId="0" applyAlignment="1" applyBorder="1" applyFont="1">
      <alignment horizontal="left" readingOrder="0" shrinkToFit="0" vertical="center" wrapText="1"/>
    </xf>
    <xf borderId="27" fillId="0" fontId="5" numFmtId="0" xfId="0" applyAlignment="1" applyBorder="1" applyFont="1">
      <alignment horizontal="left" vertical="center"/>
    </xf>
    <xf borderId="0" fillId="0" fontId="28" numFmtId="0" xfId="0" applyAlignment="1" applyFont="1">
      <alignment readingOrder="0"/>
    </xf>
    <xf borderId="7" fillId="15" fontId="31" numFmtId="0" xfId="0" applyAlignment="1" applyBorder="1" applyFill="1" applyFont="1">
      <alignment horizontal="left" vertical="center"/>
    </xf>
    <xf borderId="26" fillId="7" fontId="31" numFmtId="0" xfId="0" applyAlignment="1" applyBorder="1" applyFill="1" applyFont="1">
      <alignment horizontal="left" vertical="center"/>
    </xf>
    <xf borderId="31" fillId="16" fontId="31" numFmtId="0" xfId="0" applyAlignment="1" applyBorder="1" applyFill="1" applyFont="1">
      <alignment horizontal="left" vertical="center"/>
    </xf>
    <xf borderId="6" fillId="7" fontId="31" numFmtId="0" xfId="0" applyAlignment="1" applyBorder="1" applyFill="1" applyFont="1">
      <alignment horizontal="left" vertical="center"/>
    </xf>
    <xf borderId="4" fillId="0" fontId="32" numFmtId="0" xfId="0" applyBorder="1" applyFont="1"/>
    <xf borderId="7" fillId="0" fontId="33" numFmtId="0" xfId="0" applyAlignment="1" applyBorder="1" applyFont="1">
      <alignment horizontal="left" vertical="center"/>
    </xf>
    <xf borderId="7" fillId="0" fontId="33" numFmtId="9" xfId="0" applyAlignment="1" applyBorder="1" applyFont="1" applyNumberFormat="1">
      <alignment horizontal="center" vertical="center"/>
    </xf>
    <xf borderId="31" fillId="0" fontId="33" numFmtId="0" xfId="0" applyAlignment="1" applyBorder="1" applyFont="1">
      <alignment horizontal="left" vertical="center"/>
    </xf>
    <xf borderId="6" fillId="0" fontId="33" numFmtId="9" xfId="0" applyAlignment="1" applyBorder="1" applyFont="1" applyNumberFormat="1">
      <alignment horizontal="center" vertical="center"/>
    </xf>
    <xf borderId="32" fillId="0" fontId="33" numFmtId="0" xfId="0" applyAlignment="1" applyBorder="1" applyFont="1">
      <alignment horizontal="left" vertical="center"/>
    </xf>
    <xf borderId="33" fillId="0" fontId="15" numFmtId="0" xfId="0" applyBorder="1" applyFont="1"/>
    <xf borderId="32" fillId="0" fontId="33" numFmtId="9" xfId="0" applyAlignment="1" applyBorder="1" applyFont="1" applyNumberFormat="1">
      <alignment horizontal="center" vertical="center"/>
    </xf>
    <xf borderId="34" fillId="0" fontId="33" numFmtId="0" xfId="0" applyAlignment="1" applyBorder="1" applyFont="1">
      <alignment horizontal="left" vertical="center"/>
    </xf>
    <xf borderId="35" fillId="0" fontId="33" numFmtId="9" xfId="0" applyAlignment="1" applyBorder="1" applyFont="1" applyNumberFormat="1">
      <alignment horizontal="center" vertical="center"/>
    </xf>
    <xf borderId="36" fillId="14" fontId="31" numFmtId="0" xfId="0" applyAlignment="1" applyBorder="1" applyFill="1" applyFont="1">
      <alignment horizontal="left" vertical="center"/>
    </xf>
    <xf borderId="37" fillId="0" fontId="15" numFmtId="0" xfId="0" applyBorder="1" applyFont="1"/>
    <xf borderId="38" fillId="7" fontId="31" numFmtId="0" xfId="0" applyAlignment="1" applyBorder="1" applyFill="1" applyFont="1">
      <alignment horizontal="left" vertical="center"/>
    </xf>
    <xf borderId="39" fillId="17" fontId="31" numFmtId="0" xfId="0" applyAlignment="1" applyBorder="1" applyFill="1" applyFont="1">
      <alignment horizontal="left" vertical="center"/>
    </xf>
    <xf borderId="40" fillId="7" fontId="31" numFmtId="0" xfId="0" applyAlignment="1" applyBorder="1" applyFill="1" applyFont="1">
      <alignment horizontal="left" vertical="center"/>
    </xf>
  </cellXfs>
  <cellStyles count="1">
    <cellStyle xfId="0" name="Normal" builtinId="0"/>
  </cellStyles>
  <dxfs count="14">
    <dxf>
      <font/>
      <fill>
        <patternFill patternType="solid">
          <fgColor rgb="FFFDE0C3"/>
          <bgColor rgb="FFFDE0C3"/>
        </patternFill>
      </fill>
      <border/>
    </dxf>
    <dxf>
      <font/>
      <fill>
        <patternFill patternType="solid">
          <fgColor rgb="FFFFD3E3"/>
          <bgColor rgb="FFFFD3E3"/>
        </patternFill>
      </fill>
      <border/>
    </dxf>
    <dxf>
      <font/>
      <fill>
        <patternFill patternType="solid">
          <fgColor rgb="FFCCFFEC"/>
          <bgColor rgb="FFCCFFEC"/>
        </patternFill>
      </fill>
      <border/>
    </dxf>
    <dxf>
      <font/>
      <fill>
        <patternFill patternType="solid">
          <fgColor rgb="FFDAC8FF"/>
          <bgColor rgb="FFDAC8FF"/>
        </patternFill>
      </fill>
      <border/>
    </dxf>
    <dxf>
      <font/>
      <fill>
        <patternFill patternType="solid">
          <fgColor rgb="FF94EFFB"/>
          <bgColor rgb="FF94EFFB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BBE81"/>
          <bgColor rgb="FFFBBE81"/>
        </patternFill>
      </fill>
      <border/>
    </dxf>
    <dxf>
      <font/>
      <fill>
        <patternFill patternType="solid">
          <fgColor rgb="FFF9A6C4"/>
          <bgColor rgb="FFF9A6C4"/>
        </patternFill>
      </fill>
      <border/>
    </dxf>
    <dxf>
      <font/>
      <fill>
        <patternFill patternType="solid">
          <fgColor rgb="FF7BECC3"/>
          <bgColor rgb="FF7BECC3"/>
        </patternFill>
      </fill>
      <border/>
    </dxf>
    <dxf>
      <font/>
      <fill>
        <patternFill patternType="solid">
          <fgColor rgb="FFC5A9FF"/>
          <bgColor rgb="FFC5A9FF"/>
        </patternFill>
      </fill>
      <border/>
    </dxf>
    <dxf>
      <font/>
      <fill>
        <patternFill patternType="solid">
          <fgColor rgb="FF01DA8C"/>
          <bgColor rgb="FF01DA8C"/>
        </patternFill>
      </fill>
      <border/>
    </dxf>
    <dxf>
      <font/>
      <fill>
        <patternFill patternType="solid">
          <fgColor rgb="FFF3E969"/>
          <bgColor rgb="FFF3E969"/>
        </patternFill>
      </fill>
      <border/>
    </dxf>
    <dxf>
      <font>
        <color rgb="FFFFFFFF"/>
      </font>
      <fill>
        <patternFill patternType="solid">
          <fgColor rgb="FFCC0000"/>
          <bgColor rgb="FFCC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5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0</xdr:row>
      <xdr:rowOff>876300</xdr:rowOff>
    </xdr:from>
    <xdr:ext cx="942975" cy="12573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238125</xdr:rowOff>
    </xdr:from>
    <xdr:ext cx="7620000" cy="20955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609600</xdr:colOff>
      <xdr:row>2</xdr:row>
      <xdr:rowOff>228600</xdr:rowOff>
    </xdr:from>
    <xdr:ext cx="1162050" cy="1143000"/>
    <xdr:grpSp>
      <xdr:nvGrpSpPr>
        <xdr:cNvPr id="2" name="Shape 2"/>
        <xdr:cNvGrpSpPr/>
      </xdr:nvGrpSpPr>
      <xdr:grpSpPr>
        <a:xfrm>
          <a:off x="4764975" y="3208500"/>
          <a:ext cx="1162050" cy="1143000"/>
          <a:chOff x="4764975" y="3208500"/>
          <a:chExt cx="1162050" cy="1143000"/>
        </a:xfrm>
      </xdr:grpSpPr>
      <xdr:grpSp>
        <xdr:nvGrpSpPr>
          <xdr:cNvPr id="3" name="Shape 3"/>
          <xdr:cNvGrpSpPr/>
        </xdr:nvGrpSpPr>
        <xdr:grpSpPr>
          <a:xfrm>
            <a:off x="4764975" y="3208500"/>
            <a:ext cx="1162050" cy="1143000"/>
            <a:chOff x="7750175" y="3371850"/>
            <a:chExt cx="1084261" cy="1066800"/>
          </a:xfrm>
        </xdr:grpSpPr>
        <xdr:sp>
          <xdr:nvSpPr>
            <xdr:cNvPr id="4" name="Shape 4"/>
            <xdr:cNvSpPr/>
          </xdr:nvSpPr>
          <xdr:spPr>
            <a:xfrm>
              <a:off x="7750175" y="3371850"/>
              <a:ext cx="1084250" cy="10668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7750175" y="3371850"/>
              <a:ext cx="1069975" cy="1066800"/>
            </a:xfrm>
            <a:prstGeom prst="ellipse">
              <a:avLst/>
            </a:prstGeom>
            <a:noFill/>
            <a:ln cap="flat" cmpd="sng" w="28575">
              <a:solidFill>
                <a:srgbClr val="F2F2F2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6" name="Shape 6"/>
            <xdr:cNvSpPr/>
          </xdr:nvSpPr>
          <xdr:spPr>
            <a:xfrm rot="5400000">
              <a:off x="8112918" y="3020218"/>
              <a:ext cx="323849" cy="1042987"/>
            </a:xfrm>
            <a:prstGeom prst="curvedRightArrow">
              <a:avLst>
                <a:gd fmla="val 25000" name="adj1"/>
                <a:gd fmla="val 51970" name="adj2"/>
                <a:gd fmla="val 18334" name="adj3"/>
              </a:avLst>
            </a:prstGeom>
            <a:solidFill>
              <a:schemeClr val="dk1"/>
            </a:solidFill>
            <a:ln cap="flat" cmpd="sng" w="12700">
              <a:solidFill>
                <a:srgbClr val="F2F2F2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>
                <a:solidFill>
                  <a:schemeClr val="dk1"/>
                </a:solidFill>
              </a:endParaRPr>
            </a:p>
          </xdr:txBody>
        </xdr:sp>
        <xdr:sp>
          <xdr:nvSpPr>
            <xdr:cNvPr id="7" name="Shape 7"/>
            <xdr:cNvSpPr/>
          </xdr:nvSpPr>
          <xdr:spPr>
            <a:xfrm rot="-5400000">
              <a:off x="8151018" y="3744118"/>
              <a:ext cx="323849" cy="1042987"/>
            </a:xfrm>
            <a:prstGeom prst="curvedRightArrow">
              <a:avLst>
                <a:gd fmla="val 25000" name="adj1"/>
                <a:gd fmla="val 51970" name="adj2"/>
                <a:gd fmla="val 18334" name="adj3"/>
              </a:avLst>
            </a:prstGeom>
            <a:solidFill>
              <a:schemeClr val="dk1"/>
            </a:solidFill>
            <a:ln cap="flat" cmpd="sng" w="12700">
              <a:solidFill>
                <a:srgbClr val="F2F2F2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>
                <a:solidFill>
                  <a:schemeClr val="dk1"/>
                </a:solidFill>
              </a:endParaRPr>
            </a:p>
          </xdr:txBody>
        </xdr:sp>
      </xdr:grpSp>
    </xdr:grpSp>
    <xdr:clientData fLocksWithSheet="0"/>
  </xdr:oneCellAnchor>
  <xdr:oneCellAnchor>
    <xdr:from>
      <xdr:col>7</xdr:col>
      <xdr:colOff>400050</xdr:colOff>
      <xdr:row>33</xdr:row>
      <xdr:rowOff>323850</xdr:rowOff>
    </xdr:from>
    <xdr:ext cx="190500" cy="266700"/>
    <xdr:sp>
      <xdr:nvSpPr>
        <xdr:cNvPr id="8" name="Shape 8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57150</xdr:colOff>
      <xdr:row>27</xdr:row>
      <xdr:rowOff>561975</xdr:rowOff>
    </xdr:from>
    <xdr:ext cx="4391025" cy="4514850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0</xdr:row>
      <xdr:rowOff>76200</xdr:rowOff>
    </xdr:from>
    <xdr:ext cx="2076450" cy="619125"/>
    <xdr:pic>
      <xdr:nvPicPr>
        <xdr:cNvPr id="0" name="image4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609600</xdr:colOff>
      <xdr:row>2</xdr:row>
      <xdr:rowOff>228600</xdr:rowOff>
    </xdr:from>
    <xdr:ext cx="1162050" cy="1143000"/>
    <xdr:grpSp>
      <xdr:nvGrpSpPr>
        <xdr:cNvPr id="2" name="Shape 2"/>
        <xdr:cNvGrpSpPr/>
      </xdr:nvGrpSpPr>
      <xdr:grpSpPr>
        <a:xfrm>
          <a:off x="4764975" y="3208500"/>
          <a:ext cx="1162050" cy="1143000"/>
          <a:chOff x="4764975" y="3208500"/>
          <a:chExt cx="1162050" cy="1143000"/>
        </a:xfrm>
      </xdr:grpSpPr>
      <xdr:grpSp>
        <xdr:nvGrpSpPr>
          <xdr:cNvPr id="3" name="Shape 3"/>
          <xdr:cNvGrpSpPr/>
        </xdr:nvGrpSpPr>
        <xdr:grpSpPr>
          <a:xfrm>
            <a:off x="4764975" y="3208500"/>
            <a:ext cx="1162050" cy="1143000"/>
            <a:chOff x="7750175" y="3371850"/>
            <a:chExt cx="1084261" cy="1066800"/>
          </a:xfrm>
        </xdr:grpSpPr>
        <xdr:sp>
          <xdr:nvSpPr>
            <xdr:cNvPr id="4" name="Shape 4"/>
            <xdr:cNvSpPr/>
          </xdr:nvSpPr>
          <xdr:spPr>
            <a:xfrm>
              <a:off x="7750175" y="3371850"/>
              <a:ext cx="1084250" cy="10668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7750175" y="3371850"/>
              <a:ext cx="1069975" cy="1066800"/>
            </a:xfrm>
            <a:prstGeom prst="ellipse">
              <a:avLst/>
            </a:prstGeom>
            <a:noFill/>
            <a:ln cap="flat" cmpd="sng" w="28575">
              <a:solidFill>
                <a:srgbClr val="F2F2F2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6" name="Shape 6"/>
            <xdr:cNvSpPr/>
          </xdr:nvSpPr>
          <xdr:spPr>
            <a:xfrm rot="5400000">
              <a:off x="8112918" y="3020218"/>
              <a:ext cx="323849" cy="1042987"/>
            </a:xfrm>
            <a:prstGeom prst="curvedRightArrow">
              <a:avLst>
                <a:gd fmla="val 25000" name="adj1"/>
                <a:gd fmla="val 51970" name="adj2"/>
                <a:gd fmla="val 18334" name="adj3"/>
              </a:avLst>
            </a:prstGeom>
            <a:solidFill>
              <a:schemeClr val="dk1"/>
            </a:solidFill>
            <a:ln cap="flat" cmpd="sng" w="12700">
              <a:solidFill>
                <a:srgbClr val="F2F2F2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>
                <a:solidFill>
                  <a:schemeClr val="dk1"/>
                </a:solidFill>
              </a:endParaRPr>
            </a:p>
          </xdr:txBody>
        </xdr:sp>
        <xdr:sp>
          <xdr:nvSpPr>
            <xdr:cNvPr id="7" name="Shape 7"/>
            <xdr:cNvSpPr/>
          </xdr:nvSpPr>
          <xdr:spPr>
            <a:xfrm rot="-5400000">
              <a:off x="8151018" y="3744118"/>
              <a:ext cx="323849" cy="1042987"/>
            </a:xfrm>
            <a:prstGeom prst="curvedRightArrow">
              <a:avLst>
                <a:gd fmla="val 25000" name="adj1"/>
                <a:gd fmla="val 51970" name="adj2"/>
                <a:gd fmla="val 18334" name="adj3"/>
              </a:avLst>
            </a:prstGeom>
            <a:solidFill>
              <a:schemeClr val="dk1"/>
            </a:solidFill>
            <a:ln cap="flat" cmpd="sng" w="12700">
              <a:solidFill>
                <a:srgbClr val="F2F2F2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>
                <a:solidFill>
                  <a:schemeClr val="dk1"/>
                </a:solidFill>
              </a:endParaRPr>
            </a:p>
          </xdr:txBody>
        </xdr:sp>
      </xdr:grpSp>
    </xdr:grpSp>
    <xdr:clientData fLocksWithSheet="0"/>
  </xdr:oneCellAnchor>
  <xdr:oneCellAnchor>
    <xdr:from>
      <xdr:col>7</xdr:col>
      <xdr:colOff>400050</xdr:colOff>
      <xdr:row>33</xdr:row>
      <xdr:rowOff>323850</xdr:rowOff>
    </xdr:from>
    <xdr:ext cx="190500" cy="266700"/>
    <xdr:sp>
      <xdr:nvSpPr>
        <xdr:cNvPr id="8" name="Shape 8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57150</xdr:colOff>
      <xdr:row>27</xdr:row>
      <xdr:rowOff>561975</xdr:rowOff>
    </xdr:from>
    <xdr:ext cx="4391025" cy="4514850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83.86"/>
    <col customWidth="1" min="2" max="2" width="63.29"/>
  </cols>
  <sheetData>
    <row r="1" ht="75.7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86.25" customHeight="1">
      <c r="A2" s="23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33.7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>
      <c r="A4" s="27" t="s">
        <v>15</v>
      </c>
      <c r="B4" s="28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53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29" t="s">
        <v>18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30" t="s">
        <v>19</v>
      </c>
      <c r="B7" s="2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32" t="s">
        <v>20</v>
      </c>
      <c r="B9" s="16"/>
      <c r="C9" s="16"/>
      <c r="D9" s="33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34" t="s">
        <v>21</v>
      </c>
      <c r="B10" s="28"/>
      <c r="C10" s="16"/>
      <c r="D10" s="33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34" t="s">
        <v>22</v>
      </c>
      <c r="B11" s="28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34" t="s">
        <v>25</v>
      </c>
      <c r="B12" s="28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34"/>
      <c r="B13" s="28"/>
      <c r="C13" s="16"/>
      <c r="D13" s="33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34"/>
      <c r="B14" s="2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34"/>
      <c r="B15" s="28"/>
      <c r="C15" s="16"/>
      <c r="D15" s="33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16"/>
      <c r="B17" s="16"/>
      <c r="C17" s="16"/>
      <c r="D17" s="33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16"/>
      <c r="B18" s="16"/>
      <c r="C18" s="16"/>
      <c r="D18" s="33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</sheetData>
  <mergeCells count="8">
    <mergeCell ref="A4:B4"/>
    <mergeCell ref="A7:B7"/>
    <mergeCell ref="A10:B10"/>
    <mergeCell ref="A11:B11"/>
    <mergeCell ref="A12:B12"/>
    <mergeCell ref="A13:B13"/>
    <mergeCell ref="A14:B14"/>
    <mergeCell ref="A15:B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DB9CA"/>
    <pageSetUpPr fitToPage="1"/>
  </sheetPr>
  <sheetViews>
    <sheetView showGridLines="0" workbookViewId="0"/>
  </sheetViews>
  <sheetFormatPr customHeight="1" defaultColWidth="14.43" defaultRowHeight="15.0"/>
  <cols>
    <col customWidth="1" min="1" max="1" width="3.29"/>
    <col customWidth="1" min="2" max="2" width="18.71"/>
    <col customWidth="1" min="3" max="3" width="37.57"/>
    <col customWidth="1" min="4" max="4" width="20.57"/>
    <col customWidth="1" min="5" max="5" width="25.86"/>
    <col customWidth="1" min="6" max="7" width="17.57"/>
    <col customWidth="1" min="8" max="9" width="18.71"/>
    <col customWidth="1" min="10" max="10" width="32.71"/>
    <col customWidth="1" min="11" max="11" width="3.43"/>
    <col customWidth="1" min="12" max="26" width="8.86"/>
  </cols>
  <sheetData>
    <row r="1" ht="49.5" customHeight="1">
      <c r="B1" s="18" t="s">
        <v>10</v>
      </c>
      <c r="C1" s="15"/>
      <c r="F1" s="17"/>
    </row>
    <row r="2" ht="31.5" customHeight="1">
      <c r="B2" s="19" t="s">
        <v>11</v>
      </c>
      <c r="C2" s="15"/>
    </row>
    <row r="3" ht="31.5" customHeight="1">
      <c r="B3" s="20" t="s">
        <v>12</v>
      </c>
      <c r="C3" s="21" t="s">
        <v>14</v>
      </c>
      <c r="D3" s="22"/>
      <c r="F3" s="24" t="s">
        <v>3</v>
      </c>
      <c r="G3" s="26" t="s">
        <v>5</v>
      </c>
    </row>
    <row r="4" ht="31.5" customHeight="1">
      <c r="B4" s="20" t="s">
        <v>16</v>
      </c>
      <c r="C4" s="21" t="s">
        <v>17</v>
      </c>
      <c r="D4" s="22"/>
      <c r="F4" s="31">
        <f>IFERROR(AVERAGEIFS(G11:G27,B11:B27,F3),"")</f>
        <v>0.015</v>
      </c>
      <c r="G4" s="35">
        <f>IFERROR(AVERAGEIFS(G11:G27,B11:B27,G3),"")</f>
        <v>0.5166666667</v>
      </c>
    </row>
    <row r="5" ht="31.5" customHeight="1">
      <c r="B5" s="20" t="s">
        <v>23</v>
      </c>
      <c r="C5" s="21" t="s">
        <v>24</v>
      </c>
      <c r="D5" s="22"/>
      <c r="F5" s="36">
        <f>IFERROR(AVERAGEIFS(G11:G27,B11:B27,F6),"")</f>
        <v>0.03333333333</v>
      </c>
      <c r="G5" s="37">
        <f>IFERROR(AVERAGEIFS(G11:G27,B11:B27,G6),"")</f>
        <v>0.6</v>
      </c>
    </row>
    <row r="6" ht="31.5" customHeight="1">
      <c r="B6" s="20" t="s">
        <v>26</v>
      </c>
      <c r="C6" s="38">
        <v>1.0</v>
      </c>
      <c r="D6" s="22"/>
      <c r="F6" s="39" t="s">
        <v>9</v>
      </c>
      <c r="G6" s="40" t="s">
        <v>7</v>
      </c>
    </row>
    <row r="7" ht="39.75" customHeight="1">
      <c r="A7" s="41"/>
      <c r="B7" s="42" t="s">
        <v>27</v>
      </c>
      <c r="C7" s="43"/>
      <c r="D7" s="43"/>
      <c r="E7" s="44" t="s">
        <v>28</v>
      </c>
      <c r="F7" s="44" t="s">
        <v>29</v>
      </c>
      <c r="G7" s="45" t="s">
        <v>30</v>
      </c>
      <c r="H7" s="43"/>
      <c r="J7" s="46"/>
      <c r="K7" s="46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31.5" customHeight="1">
      <c r="A8" s="47"/>
      <c r="B8" s="48" t="s">
        <v>31</v>
      </c>
      <c r="C8" s="49"/>
      <c r="D8" s="22"/>
      <c r="E8" s="50">
        <f>IF(SUM(F11:F27)=0,"",SUM(F11:F27))</f>
        <v>66</v>
      </c>
      <c r="F8" s="51">
        <f>IFERROR(AVERAGE(G11:G27),"")</f>
        <v>0.3329411765</v>
      </c>
      <c r="G8" s="52" t="s">
        <v>32</v>
      </c>
      <c r="H8" s="22"/>
      <c r="J8" s="53"/>
      <c r="K8" s="54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15.0" customHeight="1">
      <c r="B9" s="55"/>
      <c r="C9" s="56"/>
      <c r="D9" s="56"/>
      <c r="E9" s="56"/>
      <c r="F9" s="56"/>
      <c r="G9" s="56"/>
      <c r="H9" s="56"/>
    </row>
    <row r="10" ht="40.5" customHeight="1">
      <c r="B10" s="57" t="s">
        <v>33</v>
      </c>
      <c r="C10" s="58" t="s">
        <v>34</v>
      </c>
      <c r="D10" s="59" t="s">
        <v>35</v>
      </c>
      <c r="E10" s="60" t="s">
        <v>36</v>
      </c>
      <c r="F10" s="61" t="s">
        <v>37</v>
      </c>
      <c r="G10" s="61" t="s">
        <v>38</v>
      </c>
      <c r="H10" s="60" t="s">
        <v>39</v>
      </c>
      <c r="I10" s="62" t="s">
        <v>40</v>
      </c>
      <c r="J10" s="63"/>
    </row>
    <row r="11" ht="34.5" customHeight="1">
      <c r="B11" s="64" t="s">
        <v>5</v>
      </c>
      <c r="C11" s="65" t="s">
        <v>42</v>
      </c>
      <c r="D11" s="66" t="s">
        <v>43</v>
      </c>
      <c r="E11" s="67">
        <v>45827.0</v>
      </c>
      <c r="F11" s="69">
        <v>6.0</v>
      </c>
      <c r="G11" s="70">
        <v>1.0</v>
      </c>
      <c r="H11" s="73" t="s">
        <v>4</v>
      </c>
      <c r="I11" s="74" t="s">
        <v>44</v>
      </c>
      <c r="J11" s="22"/>
    </row>
    <row r="12" ht="34.5" customHeight="1">
      <c r="B12" s="64" t="s">
        <v>5</v>
      </c>
      <c r="C12" s="65" t="s">
        <v>45</v>
      </c>
      <c r="D12" s="66" t="s">
        <v>43</v>
      </c>
      <c r="E12" s="68" t="s">
        <v>32</v>
      </c>
      <c r="F12" s="69">
        <v>8.0</v>
      </c>
      <c r="G12" s="72">
        <v>0.1</v>
      </c>
      <c r="H12" s="73" t="s">
        <v>6</v>
      </c>
      <c r="I12" s="74" t="s">
        <v>46</v>
      </c>
      <c r="J12" s="22"/>
    </row>
    <row r="13" ht="34.5" customHeight="1">
      <c r="B13" s="64" t="s">
        <v>5</v>
      </c>
      <c r="C13" s="65" t="s">
        <v>47</v>
      </c>
      <c r="D13" s="66" t="s">
        <v>43</v>
      </c>
      <c r="E13" s="68" t="s">
        <v>32</v>
      </c>
      <c r="F13" s="69">
        <v>4.0</v>
      </c>
      <c r="G13" s="70">
        <v>1.0</v>
      </c>
      <c r="H13" s="73" t="s">
        <v>4</v>
      </c>
      <c r="I13" s="74" t="s">
        <v>48</v>
      </c>
      <c r="J13" s="22"/>
    </row>
    <row r="14" ht="34.5" customHeight="1">
      <c r="B14" s="64" t="s">
        <v>5</v>
      </c>
      <c r="C14" s="65" t="s">
        <v>49</v>
      </c>
      <c r="D14" s="66" t="s">
        <v>50</v>
      </c>
      <c r="E14" s="68" t="s">
        <v>32</v>
      </c>
      <c r="F14" s="69">
        <v>4.0</v>
      </c>
      <c r="G14" s="70">
        <v>1.0</v>
      </c>
      <c r="H14" s="73" t="s">
        <v>4</v>
      </c>
      <c r="I14" s="74" t="s">
        <v>51</v>
      </c>
      <c r="J14" s="22"/>
    </row>
    <row r="15" ht="34.5" customHeight="1">
      <c r="B15" s="64" t="s">
        <v>7</v>
      </c>
      <c r="C15" s="65" t="s">
        <v>52</v>
      </c>
      <c r="D15" s="75" t="s">
        <v>53</v>
      </c>
      <c r="E15" s="68" t="s">
        <v>32</v>
      </c>
      <c r="F15" s="69">
        <v>24.0</v>
      </c>
      <c r="G15" s="70">
        <v>1.0</v>
      </c>
      <c r="H15" s="73" t="s">
        <v>4</v>
      </c>
      <c r="I15" s="74" t="s">
        <v>54</v>
      </c>
      <c r="J15" s="22"/>
    </row>
    <row r="16" ht="34.5" customHeight="1">
      <c r="B16" s="64" t="s">
        <v>7</v>
      </c>
      <c r="C16" s="65" t="s">
        <v>55</v>
      </c>
      <c r="D16" s="66" t="s">
        <v>56</v>
      </c>
      <c r="E16" s="68" t="s">
        <v>32</v>
      </c>
      <c r="F16" s="69">
        <v>12.0</v>
      </c>
      <c r="G16" s="70">
        <v>0.9</v>
      </c>
      <c r="H16" s="73" t="s">
        <v>6</v>
      </c>
      <c r="I16" s="74" t="s">
        <v>57</v>
      </c>
      <c r="J16" s="22"/>
    </row>
    <row r="17" ht="34.5" customHeight="1">
      <c r="B17" s="64" t="s">
        <v>7</v>
      </c>
      <c r="C17" s="65" t="s">
        <v>58</v>
      </c>
      <c r="D17" s="66" t="s">
        <v>59</v>
      </c>
      <c r="E17" s="68" t="s">
        <v>32</v>
      </c>
      <c r="F17" s="71">
        <v>1.0</v>
      </c>
      <c r="G17" s="70">
        <v>0.5</v>
      </c>
      <c r="H17" s="73" t="s">
        <v>6</v>
      </c>
      <c r="I17" s="74" t="s">
        <v>60</v>
      </c>
      <c r="J17" s="22"/>
    </row>
    <row r="18" ht="34.5" customHeight="1">
      <c r="B18" s="64" t="s">
        <v>9</v>
      </c>
      <c r="C18" s="65" t="s">
        <v>61</v>
      </c>
      <c r="D18" s="66" t="s">
        <v>59</v>
      </c>
      <c r="E18" s="68" t="s">
        <v>32</v>
      </c>
      <c r="F18" s="71">
        <v>1.0</v>
      </c>
      <c r="G18" s="70">
        <v>0.1</v>
      </c>
      <c r="H18" s="73" t="s">
        <v>6</v>
      </c>
      <c r="I18" s="76"/>
      <c r="J18" s="22"/>
    </row>
    <row r="19" ht="34.5" customHeight="1">
      <c r="B19" s="64" t="s">
        <v>9</v>
      </c>
      <c r="C19" s="65" t="s">
        <v>62</v>
      </c>
      <c r="D19" s="66" t="s">
        <v>43</v>
      </c>
      <c r="E19" s="68" t="s">
        <v>32</v>
      </c>
      <c r="F19" s="71">
        <v>1.0</v>
      </c>
      <c r="G19" s="70">
        <v>0.0</v>
      </c>
      <c r="H19" s="73" t="s">
        <v>8</v>
      </c>
      <c r="I19" s="76"/>
      <c r="J19" s="22"/>
    </row>
    <row r="20" ht="34.5" customHeight="1">
      <c r="B20" s="64" t="s">
        <v>9</v>
      </c>
      <c r="C20" s="65" t="s">
        <v>63</v>
      </c>
      <c r="D20" s="66" t="s">
        <v>64</v>
      </c>
      <c r="E20" s="68" t="s">
        <v>32</v>
      </c>
      <c r="F20" s="71">
        <v>1.0</v>
      </c>
      <c r="G20" s="70">
        <v>0.0</v>
      </c>
      <c r="H20" s="73" t="s">
        <v>8</v>
      </c>
      <c r="I20" s="77"/>
      <c r="J20" s="78"/>
    </row>
    <row r="21" ht="34.5" customHeight="1">
      <c r="B21" s="64" t="s">
        <v>3</v>
      </c>
      <c r="C21" s="65" t="s">
        <v>65</v>
      </c>
      <c r="D21" s="66" t="s">
        <v>50</v>
      </c>
      <c r="E21" s="68" t="s">
        <v>32</v>
      </c>
      <c r="F21" s="71">
        <v>1.0</v>
      </c>
      <c r="G21" s="70">
        <v>0.06</v>
      </c>
      <c r="H21" s="73" t="s">
        <v>6</v>
      </c>
      <c r="I21" s="79"/>
      <c r="J21" s="80"/>
    </row>
    <row r="22" ht="34.5" customHeight="1">
      <c r="B22" s="64" t="s">
        <v>3</v>
      </c>
      <c r="C22" s="65" t="s">
        <v>66</v>
      </c>
      <c r="D22" s="66" t="s">
        <v>23</v>
      </c>
      <c r="E22" s="68" t="s">
        <v>32</v>
      </c>
      <c r="F22" s="71">
        <v>1.0</v>
      </c>
      <c r="G22" s="70">
        <v>0.0</v>
      </c>
      <c r="H22" s="73" t="s">
        <v>8</v>
      </c>
      <c r="I22" s="79"/>
      <c r="J22" s="80"/>
    </row>
    <row r="23" ht="34.5" customHeight="1">
      <c r="B23" s="64" t="s">
        <v>3</v>
      </c>
      <c r="C23" s="65" t="s">
        <v>67</v>
      </c>
      <c r="D23" s="66" t="s">
        <v>68</v>
      </c>
      <c r="E23" s="68" t="s">
        <v>32</v>
      </c>
      <c r="F23" s="71">
        <v>1.0</v>
      </c>
      <c r="G23" s="70">
        <v>0.0</v>
      </c>
      <c r="H23" s="73" t="s">
        <v>8</v>
      </c>
      <c r="I23" s="79"/>
      <c r="J23" s="80"/>
    </row>
    <row r="24" ht="34.5" customHeight="1">
      <c r="B24" s="64" t="s">
        <v>3</v>
      </c>
      <c r="C24" s="65" t="s">
        <v>69</v>
      </c>
      <c r="D24" s="66" t="s">
        <v>59</v>
      </c>
      <c r="E24" s="68" t="s">
        <v>32</v>
      </c>
      <c r="F24" s="71">
        <v>1.0</v>
      </c>
      <c r="G24" s="70">
        <v>0.0</v>
      </c>
      <c r="H24" s="73" t="s">
        <v>8</v>
      </c>
      <c r="I24" s="79"/>
      <c r="J24" s="80"/>
    </row>
    <row r="25" ht="34.5" customHeight="1">
      <c r="B25" s="64" t="s">
        <v>5</v>
      </c>
      <c r="C25" s="81" t="s">
        <v>70</v>
      </c>
      <c r="D25" s="75" t="s">
        <v>71</v>
      </c>
      <c r="E25" s="68" t="s">
        <v>32</v>
      </c>
      <c r="F25" s="69">
        <v>0.0</v>
      </c>
      <c r="G25" s="70">
        <v>0.0</v>
      </c>
      <c r="H25" s="73" t="s">
        <v>8</v>
      </c>
      <c r="I25" s="79"/>
      <c r="J25" s="80"/>
    </row>
    <row r="26" ht="34.5" customHeight="1">
      <c r="B26" s="64" t="s">
        <v>5</v>
      </c>
      <c r="C26" s="81" t="s">
        <v>70</v>
      </c>
      <c r="D26" s="82" t="s">
        <v>71</v>
      </c>
      <c r="E26" s="68" t="s">
        <v>32</v>
      </c>
      <c r="F26" s="69">
        <v>0.0</v>
      </c>
      <c r="G26" s="70">
        <v>0.0</v>
      </c>
      <c r="H26" s="73" t="s">
        <v>8</v>
      </c>
      <c r="I26" s="79"/>
      <c r="J26" s="80"/>
    </row>
    <row r="27" ht="34.5" customHeight="1">
      <c r="B27" s="64" t="s">
        <v>7</v>
      </c>
      <c r="C27" s="81" t="s">
        <v>70</v>
      </c>
      <c r="D27" s="82" t="s">
        <v>71</v>
      </c>
      <c r="E27" s="68" t="s">
        <v>32</v>
      </c>
      <c r="F27" s="69">
        <v>0.0</v>
      </c>
      <c r="G27" s="70">
        <v>0.0</v>
      </c>
      <c r="H27" s="73" t="s">
        <v>8</v>
      </c>
      <c r="I27" s="79"/>
      <c r="J27" s="80"/>
    </row>
    <row r="28" ht="44.25" customHeight="1">
      <c r="B28" s="83" t="s">
        <v>72</v>
      </c>
      <c r="C28" s="56"/>
      <c r="D28" s="56"/>
      <c r="E28" s="56"/>
      <c r="F28" s="56"/>
      <c r="G28" s="56"/>
      <c r="H28" s="56"/>
    </row>
    <row r="29" ht="21.75" customHeight="1">
      <c r="B29" s="84" t="s">
        <v>5</v>
      </c>
      <c r="C29" s="22"/>
      <c r="D29" s="85" t="s">
        <v>73</v>
      </c>
      <c r="E29" s="86" t="s">
        <v>7</v>
      </c>
      <c r="F29" s="22"/>
      <c r="G29" s="87" t="s">
        <v>73</v>
      </c>
      <c r="H29" s="56"/>
      <c r="I29" s="88"/>
      <c r="J29" s="88"/>
    </row>
    <row r="30" ht="21.75" customHeight="1">
      <c r="B30" s="89" t="str">
        <f t="shared" ref="B30:B46" si="1">IF(B11="plan",C11,"")</f>
        <v>Analizar el proceso actual de resolución de errores</v>
      </c>
      <c r="C30" s="22"/>
      <c r="D30" s="90">
        <f t="shared" ref="D30:D46" si="2">IF(B11="plan",G11,"")</f>
        <v>1</v>
      </c>
      <c r="E30" s="91" t="str">
        <f t="shared" ref="E30:E46" si="3">IF(B11="Do",C11,"")</f>
        <v/>
      </c>
      <c r="F30" s="22"/>
      <c r="G30" s="92" t="str">
        <f t="shared" ref="G30:G46" si="4">IF(B11="do",G11,"")</f>
        <v/>
      </c>
      <c r="H30" s="56"/>
      <c r="I30" s="88"/>
      <c r="J30" s="88"/>
    </row>
    <row r="31" ht="21.75" customHeight="1">
      <c r="B31" s="89" t="str">
        <f t="shared" si="1"/>
        <v>Lluvia de ideas para una resolución más rápida	</v>
      </c>
      <c r="C31" s="22"/>
      <c r="D31" s="90">
        <f t="shared" si="2"/>
        <v>0.1</v>
      </c>
      <c r="E31" s="91" t="str">
        <f t="shared" si="3"/>
        <v/>
      </c>
      <c r="F31" s="22"/>
      <c r="G31" s="92" t="str">
        <f t="shared" si="4"/>
        <v/>
      </c>
      <c r="H31" s="56"/>
      <c r="I31" s="88"/>
      <c r="J31" s="88"/>
    </row>
    <row r="32" ht="21.75" customHeight="1">
      <c r="B32" s="89" t="str">
        <f t="shared" si="1"/>
        <v>Seleccionar solución óptima para el seguimiento	</v>
      </c>
      <c r="C32" s="22"/>
      <c r="D32" s="90">
        <f t="shared" si="2"/>
        <v>1</v>
      </c>
      <c r="E32" s="91" t="str">
        <f t="shared" si="3"/>
        <v/>
      </c>
      <c r="F32" s="22"/>
      <c r="G32" s="92" t="str">
        <f t="shared" si="4"/>
        <v/>
      </c>
      <c r="H32" s="56"/>
      <c r="I32" s="88"/>
      <c r="J32" s="88"/>
    </row>
    <row r="33" ht="21.75" customHeight="1">
      <c r="B33" s="89" t="str">
        <f t="shared" si="1"/>
        <v>Desarrollar un plan de acción para los cambios	</v>
      </c>
      <c r="C33" s="22"/>
      <c r="D33" s="90">
        <f t="shared" si="2"/>
        <v>1</v>
      </c>
      <c r="E33" s="91" t="str">
        <f t="shared" si="3"/>
        <v/>
      </c>
      <c r="F33" s="22"/>
      <c r="G33" s="92" t="str">
        <f t="shared" si="4"/>
        <v/>
      </c>
      <c r="H33" s="56"/>
      <c r="I33" s="88"/>
      <c r="J33" s="88"/>
    </row>
    <row r="34" ht="21.75" customHeight="1">
      <c r="B34" s="89" t="str">
        <f t="shared" si="1"/>
        <v/>
      </c>
      <c r="C34" s="22"/>
      <c r="D34" s="90" t="str">
        <f t="shared" si="2"/>
        <v/>
      </c>
      <c r="E34" s="91" t="str">
        <f t="shared" si="3"/>
        <v>Implementar el nuevo sistema de categorización	</v>
      </c>
      <c r="F34" s="22"/>
      <c r="G34" s="92">
        <f t="shared" si="4"/>
        <v>1</v>
      </c>
      <c r="H34" s="56"/>
      <c r="I34" s="88"/>
      <c r="J34" s="88"/>
    </row>
    <row r="35" ht="21.75" customHeight="1">
      <c r="B35" s="89" t="str">
        <f t="shared" si="1"/>
        <v/>
      </c>
      <c r="C35" s="22"/>
      <c r="D35" s="90" t="str">
        <f t="shared" si="2"/>
        <v/>
      </c>
      <c r="E35" s="91" t="str">
        <f t="shared" si="3"/>
        <v>Probar el nuevo sistema en un proyecto piloto	</v>
      </c>
      <c r="F35" s="22"/>
      <c r="G35" s="92">
        <f t="shared" si="4"/>
        <v>0.9</v>
      </c>
      <c r="H35" s="56"/>
      <c r="I35" s="88"/>
      <c r="J35" s="88"/>
    </row>
    <row r="36" ht="21.75" customHeight="1">
      <c r="B36" s="89" t="str">
        <f t="shared" si="1"/>
        <v/>
      </c>
      <c r="C36" s="22"/>
      <c r="D36" s="90" t="str">
        <f t="shared" si="2"/>
        <v/>
      </c>
      <c r="E36" s="91" t="str">
        <f t="shared" si="3"/>
        <v>Recoger retroalimentación de desarrolladores y testers	</v>
      </c>
      <c r="F36" s="22"/>
      <c r="G36" s="92">
        <f t="shared" si="4"/>
        <v>0.5</v>
      </c>
      <c r="H36" s="56"/>
      <c r="I36" s="88"/>
      <c r="J36" s="88"/>
    </row>
    <row r="37" ht="21.75" customHeight="1">
      <c r="B37" s="89" t="str">
        <f t="shared" si="1"/>
        <v/>
      </c>
      <c r="C37" s="22"/>
      <c r="D37" s="90" t="str">
        <f t="shared" si="2"/>
        <v/>
      </c>
      <c r="E37" s="91" t="str">
        <f t="shared" si="3"/>
        <v/>
      </c>
      <c r="F37" s="22"/>
      <c r="G37" s="92" t="str">
        <f t="shared" si="4"/>
        <v/>
      </c>
      <c r="H37" s="56"/>
      <c r="I37" s="88"/>
      <c r="J37" s="88"/>
    </row>
    <row r="38" ht="21.75" customHeight="1">
      <c r="B38" s="89" t="str">
        <f t="shared" si="1"/>
        <v/>
      </c>
      <c r="C38" s="22"/>
      <c r="D38" s="90" t="str">
        <f t="shared" si="2"/>
        <v/>
      </c>
      <c r="E38" s="91" t="str">
        <f t="shared" si="3"/>
        <v/>
      </c>
      <c r="F38" s="22"/>
      <c r="G38" s="92" t="str">
        <f t="shared" si="4"/>
        <v/>
      </c>
      <c r="H38" s="56"/>
    </row>
    <row r="39" ht="21.75" customHeight="1">
      <c r="B39" s="89" t="str">
        <f t="shared" si="1"/>
        <v/>
      </c>
      <c r="C39" s="22"/>
      <c r="D39" s="90" t="str">
        <f t="shared" si="2"/>
        <v/>
      </c>
      <c r="E39" s="91" t="str">
        <f t="shared" si="3"/>
        <v/>
      </c>
      <c r="F39" s="22"/>
      <c r="G39" s="92" t="str">
        <f t="shared" si="4"/>
        <v/>
      </c>
      <c r="H39" s="56"/>
    </row>
    <row r="40" ht="21.75" customHeight="1">
      <c r="B40" s="89" t="str">
        <f t="shared" si="1"/>
        <v/>
      </c>
      <c r="C40" s="22"/>
      <c r="D40" s="90" t="str">
        <f t="shared" si="2"/>
        <v/>
      </c>
      <c r="E40" s="91" t="str">
        <f t="shared" si="3"/>
        <v/>
      </c>
      <c r="F40" s="22"/>
      <c r="G40" s="92" t="str">
        <f t="shared" si="4"/>
        <v/>
      </c>
    </row>
    <row r="41" ht="21.75" customHeight="1">
      <c r="B41" s="89" t="str">
        <f t="shared" si="1"/>
        <v/>
      </c>
      <c r="C41" s="22"/>
      <c r="D41" s="90" t="str">
        <f t="shared" si="2"/>
        <v/>
      </c>
      <c r="E41" s="91" t="str">
        <f t="shared" si="3"/>
        <v/>
      </c>
      <c r="F41" s="22"/>
      <c r="G41" s="92" t="str">
        <f t="shared" si="4"/>
        <v/>
      </c>
    </row>
    <row r="42" ht="21.75" customHeight="1">
      <c r="B42" s="89" t="str">
        <f t="shared" si="1"/>
        <v/>
      </c>
      <c r="C42" s="22"/>
      <c r="D42" s="90" t="str">
        <f t="shared" si="2"/>
        <v/>
      </c>
      <c r="E42" s="91" t="str">
        <f t="shared" si="3"/>
        <v/>
      </c>
      <c r="F42" s="22"/>
      <c r="G42" s="92" t="str">
        <f t="shared" si="4"/>
        <v/>
      </c>
    </row>
    <row r="43" ht="21.75" customHeight="1">
      <c r="B43" s="89" t="str">
        <f t="shared" si="1"/>
        <v/>
      </c>
      <c r="C43" s="22"/>
      <c r="D43" s="90" t="str">
        <f t="shared" si="2"/>
        <v/>
      </c>
      <c r="E43" s="91" t="str">
        <f t="shared" si="3"/>
        <v/>
      </c>
      <c r="F43" s="22"/>
      <c r="G43" s="92" t="str">
        <f t="shared" si="4"/>
        <v/>
      </c>
    </row>
    <row r="44" ht="21.75" customHeight="1">
      <c r="B44" s="89" t="str">
        <f t="shared" si="1"/>
        <v>Pendiente</v>
      </c>
      <c r="C44" s="22"/>
      <c r="D44" s="90">
        <f t="shared" si="2"/>
        <v>0</v>
      </c>
      <c r="E44" s="91" t="str">
        <f t="shared" si="3"/>
        <v/>
      </c>
      <c r="F44" s="22"/>
      <c r="G44" s="92" t="str">
        <f t="shared" si="4"/>
        <v/>
      </c>
    </row>
    <row r="45" ht="21.75" customHeight="1">
      <c r="B45" s="89" t="str">
        <f t="shared" si="1"/>
        <v>Pendiente</v>
      </c>
      <c r="C45" s="22"/>
      <c r="D45" s="90">
        <f t="shared" si="2"/>
        <v>0</v>
      </c>
      <c r="E45" s="91" t="str">
        <f t="shared" si="3"/>
        <v/>
      </c>
      <c r="F45" s="22"/>
      <c r="G45" s="92" t="str">
        <f t="shared" si="4"/>
        <v/>
      </c>
    </row>
    <row r="46" ht="21.75" customHeight="1">
      <c r="B46" s="93" t="str">
        <f t="shared" si="1"/>
        <v/>
      </c>
      <c r="C46" s="94"/>
      <c r="D46" s="95" t="str">
        <f t="shared" si="2"/>
        <v/>
      </c>
      <c r="E46" s="96" t="str">
        <f t="shared" si="3"/>
        <v>Pendiente</v>
      </c>
      <c r="F46" s="94"/>
      <c r="G46" s="97">
        <f t="shared" si="4"/>
        <v>0</v>
      </c>
    </row>
    <row r="47" ht="21.75" customHeight="1">
      <c r="B47" s="98" t="s">
        <v>9</v>
      </c>
      <c r="C47" s="99"/>
      <c r="D47" s="100" t="s">
        <v>73</v>
      </c>
      <c r="E47" s="101" t="s">
        <v>3</v>
      </c>
      <c r="F47" s="99"/>
      <c r="G47" s="102" t="s">
        <v>73</v>
      </c>
    </row>
    <row r="48" ht="21.75" customHeight="1">
      <c r="B48" s="89" t="str">
        <f t="shared" ref="B48:B64" si="5">IF(B11="Check",C11,"")</f>
        <v/>
      </c>
      <c r="C48" s="22"/>
      <c r="D48" s="90" t="str">
        <f t="shared" ref="D48:D64" si="6">IF(B11="Check",G11,"")</f>
        <v/>
      </c>
      <c r="E48" s="91" t="str">
        <f t="shared" ref="E48:E64" si="7">IF(B11="act",C11,"")</f>
        <v/>
      </c>
      <c r="F48" s="22"/>
      <c r="G48" s="92" t="str">
        <f t="shared" ref="G48:G64" si="8">IF(B11="act",G11,"")</f>
        <v/>
      </c>
    </row>
    <row r="49" ht="21.75" customHeight="1">
      <c r="B49" s="89" t="str">
        <f t="shared" si="5"/>
        <v/>
      </c>
      <c r="C49" s="22"/>
      <c r="D49" s="90" t="str">
        <f t="shared" si="6"/>
        <v/>
      </c>
      <c r="E49" s="91" t="str">
        <f t="shared" si="7"/>
        <v/>
      </c>
      <c r="F49" s="22"/>
      <c r="G49" s="92" t="str">
        <f t="shared" si="8"/>
        <v/>
      </c>
    </row>
    <row r="50" ht="21.75" customHeight="1">
      <c r="B50" s="89" t="str">
        <f t="shared" si="5"/>
        <v/>
      </c>
      <c r="C50" s="22"/>
      <c r="D50" s="90" t="str">
        <f t="shared" si="6"/>
        <v/>
      </c>
      <c r="E50" s="91" t="str">
        <f t="shared" si="7"/>
        <v/>
      </c>
      <c r="F50" s="22"/>
      <c r="G50" s="92" t="str">
        <f t="shared" si="8"/>
        <v/>
      </c>
    </row>
    <row r="51" ht="21.75" customHeight="1">
      <c r="B51" s="89" t="str">
        <f t="shared" si="5"/>
        <v/>
      </c>
      <c r="C51" s="22"/>
      <c r="D51" s="90" t="str">
        <f t="shared" si="6"/>
        <v/>
      </c>
      <c r="E51" s="91" t="str">
        <f t="shared" si="7"/>
        <v/>
      </c>
      <c r="F51" s="22"/>
      <c r="G51" s="92" t="str">
        <f t="shared" si="8"/>
        <v/>
      </c>
    </row>
    <row r="52" ht="21.75" customHeight="1">
      <c r="B52" s="89" t="str">
        <f t="shared" si="5"/>
        <v/>
      </c>
      <c r="C52" s="22"/>
      <c r="D52" s="90" t="str">
        <f t="shared" si="6"/>
        <v/>
      </c>
      <c r="E52" s="91" t="str">
        <f t="shared" si="7"/>
        <v/>
      </c>
      <c r="F52" s="22"/>
      <c r="G52" s="92" t="str">
        <f t="shared" si="8"/>
        <v/>
      </c>
    </row>
    <row r="53" ht="21.75" customHeight="1">
      <c r="B53" s="89" t="str">
        <f t="shared" si="5"/>
        <v/>
      </c>
      <c r="C53" s="22"/>
      <c r="D53" s="90" t="str">
        <f t="shared" si="6"/>
        <v/>
      </c>
      <c r="E53" s="91" t="str">
        <f t="shared" si="7"/>
        <v/>
      </c>
      <c r="F53" s="22"/>
      <c r="G53" s="92" t="str">
        <f t="shared" si="8"/>
        <v/>
      </c>
    </row>
    <row r="54" ht="21.75" customHeight="1">
      <c r="B54" s="89" t="str">
        <f t="shared" si="5"/>
        <v/>
      </c>
      <c r="C54" s="22"/>
      <c r="D54" s="90" t="str">
        <f t="shared" si="6"/>
        <v/>
      </c>
      <c r="E54" s="91" t="str">
        <f t="shared" si="7"/>
        <v/>
      </c>
      <c r="F54" s="22"/>
      <c r="G54" s="92" t="str">
        <f t="shared" si="8"/>
        <v/>
      </c>
    </row>
    <row r="55" ht="21.75" customHeight="1">
      <c r="B55" s="89" t="str">
        <f t="shared" si="5"/>
        <v>Analizar los datos de resolución de errores post-implementación	</v>
      </c>
      <c r="C55" s="22"/>
      <c r="D55" s="90">
        <f t="shared" si="6"/>
        <v>0.1</v>
      </c>
      <c r="E55" s="91" t="str">
        <f t="shared" si="7"/>
        <v/>
      </c>
      <c r="F55" s="22"/>
      <c r="G55" s="92" t="str">
        <f t="shared" si="8"/>
        <v/>
      </c>
    </row>
    <row r="56" ht="21.75" customHeight="1">
      <c r="B56" s="89" t="str">
        <f t="shared" si="5"/>
        <v>Evaluar si el tiempo de resolución cumple con los objetivos	</v>
      </c>
      <c r="C56" s="22"/>
      <c r="D56" s="90">
        <f t="shared" si="6"/>
        <v>0</v>
      </c>
      <c r="E56" s="91" t="str">
        <f t="shared" si="7"/>
        <v/>
      </c>
      <c r="F56" s="22"/>
      <c r="G56" s="92" t="str">
        <f t="shared" si="8"/>
        <v/>
      </c>
    </row>
    <row r="57" ht="21.75" customHeight="1">
      <c r="B57" s="89" t="str">
        <f t="shared" si="5"/>
        <v>Compartir resultados con las partes interesadas	</v>
      </c>
      <c r="C57" s="22"/>
      <c r="D57" s="90">
        <f t="shared" si="6"/>
        <v>0</v>
      </c>
      <c r="E57" s="91" t="str">
        <f t="shared" si="7"/>
        <v/>
      </c>
      <c r="F57" s="22"/>
      <c r="G57" s="92" t="str">
        <f t="shared" si="8"/>
        <v/>
      </c>
    </row>
    <row r="58" ht="21.75" customHeight="1">
      <c r="B58" s="89" t="str">
        <f t="shared" si="5"/>
        <v/>
      </c>
      <c r="C58" s="22"/>
      <c r="D58" s="90" t="str">
        <f t="shared" si="6"/>
        <v/>
      </c>
      <c r="E58" s="91" t="str">
        <f t="shared" si="7"/>
        <v>Ajustar el algoritmo de categorización según la retroalimentación	</v>
      </c>
      <c r="F58" s="22"/>
      <c r="G58" s="92">
        <f t="shared" si="8"/>
        <v>0.06</v>
      </c>
    </row>
    <row r="59" ht="21.75" customHeight="1">
      <c r="B59" s="89" t="str">
        <f t="shared" si="5"/>
        <v/>
      </c>
      <c r="C59" s="22"/>
      <c r="D59" s="90" t="str">
        <f t="shared" si="6"/>
        <v/>
      </c>
      <c r="E59" s="91" t="str">
        <f t="shared" si="7"/>
        <v>Actualizar la documentación del sistema de seguimiento de errores	</v>
      </c>
      <c r="F59" s="22"/>
      <c r="G59" s="92">
        <f t="shared" si="8"/>
        <v>0</v>
      </c>
    </row>
    <row r="60" ht="21.75" customHeight="1">
      <c r="B60" s="89" t="str">
        <f t="shared" si="5"/>
        <v/>
      </c>
      <c r="C60" s="22"/>
      <c r="D60" s="90" t="str">
        <f t="shared" si="6"/>
        <v/>
      </c>
      <c r="E60" s="91" t="str">
        <f t="shared" si="7"/>
        <v>Implementar el sistema a nivel organizacional	</v>
      </c>
      <c r="F60" s="22"/>
      <c r="G60" s="92">
        <f t="shared" si="8"/>
        <v>0</v>
      </c>
    </row>
    <row r="61" ht="21.75" customHeight="1">
      <c r="B61" s="89" t="str">
        <f t="shared" si="5"/>
        <v/>
      </c>
      <c r="C61" s="22"/>
      <c r="D61" s="90" t="str">
        <f t="shared" si="6"/>
        <v/>
      </c>
      <c r="E61" s="91" t="str">
        <f t="shared" si="7"/>
        <v>Capacitar al equipo sobre el proceso actualizado	</v>
      </c>
      <c r="F61" s="22"/>
      <c r="G61" s="92">
        <f t="shared" si="8"/>
        <v>0</v>
      </c>
    </row>
    <row r="62" ht="21.75" customHeight="1">
      <c r="B62" s="89" t="str">
        <f t="shared" si="5"/>
        <v/>
      </c>
      <c r="C62" s="22"/>
      <c r="D62" s="90" t="str">
        <f t="shared" si="6"/>
        <v/>
      </c>
      <c r="E62" s="91" t="str">
        <f t="shared" si="7"/>
        <v/>
      </c>
      <c r="F62" s="22"/>
      <c r="G62" s="92" t="str">
        <f t="shared" si="8"/>
        <v/>
      </c>
    </row>
    <row r="63" ht="21.75" customHeight="1">
      <c r="B63" s="89" t="str">
        <f t="shared" si="5"/>
        <v/>
      </c>
      <c r="C63" s="22"/>
      <c r="D63" s="90" t="str">
        <f t="shared" si="6"/>
        <v/>
      </c>
      <c r="E63" s="91" t="str">
        <f t="shared" si="7"/>
        <v/>
      </c>
      <c r="F63" s="22"/>
      <c r="G63" s="92" t="str">
        <f t="shared" si="8"/>
        <v/>
      </c>
    </row>
    <row r="64" ht="21.75" customHeight="1">
      <c r="B64" s="89" t="str">
        <f t="shared" si="5"/>
        <v/>
      </c>
      <c r="C64" s="22"/>
      <c r="D64" s="90" t="str">
        <f t="shared" si="6"/>
        <v/>
      </c>
      <c r="E64" s="91" t="str">
        <f t="shared" si="7"/>
        <v/>
      </c>
      <c r="F64" s="22"/>
      <c r="G64" s="92" t="str">
        <f t="shared" si="8"/>
        <v/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99"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56:C56"/>
    <mergeCell ref="E44:F44"/>
    <mergeCell ref="E45:F45"/>
    <mergeCell ref="E46:F46"/>
    <mergeCell ref="E47:F47"/>
    <mergeCell ref="E48:F48"/>
    <mergeCell ref="E49:F49"/>
    <mergeCell ref="E50:F50"/>
    <mergeCell ref="E58:F58"/>
    <mergeCell ref="E59:F59"/>
    <mergeCell ref="E60:F60"/>
    <mergeCell ref="E61:F61"/>
    <mergeCell ref="E62:F62"/>
    <mergeCell ref="E63:F63"/>
    <mergeCell ref="E64:F64"/>
    <mergeCell ref="E51:F51"/>
    <mergeCell ref="E52:F52"/>
    <mergeCell ref="E53:F53"/>
    <mergeCell ref="E54:F54"/>
    <mergeCell ref="E55:F55"/>
    <mergeCell ref="E56:F56"/>
    <mergeCell ref="E57:F57"/>
    <mergeCell ref="F1:H2"/>
    <mergeCell ref="C3:D3"/>
    <mergeCell ref="C4:D4"/>
    <mergeCell ref="C5:D5"/>
    <mergeCell ref="C6:D6"/>
    <mergeCell ref="B7:D7"/>
    <mergeCell ref="B8:D8"/>
    <mergeCell ref="G7:H7"/>
    <mergeCell ref="G8:H8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E29:F29"/>
    <mergeCell ref="B29:C29"/>
    <mergeCell ref="B30:C30"/>
    <mergeCell ref="B31:C31"/>
    <mergeCell ref="B32:C32"/>
    <mergeCell ref="B33:C33"/>
    <mergeCell ref="B34:C34"/>
    <mergeCell ref="B35:C35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</mergeCells>
  <conditionalFormatting sqref="B11:B27">
    <cfRule type="containsText" dxfId="7" priority="1" operator="containsText" text="Act">
      <formula>NOT(ISERROR(SEARCH(("Act"),(B11))))</formula>
    </cfRule>
  </conditionalFormatting>
  <conditionalFormatting sqref="B11:B27">
    <cfRule type="containsText" dxfId="8" priority="2" operator="containsText" text="Plan">
      <formula>NOT(ISERROR(SEARCH(("Plan"),(B11))))</formula>
    </cfRule>
  </conditionalFormatting>
  <conditionalFormatting sqref="B11:B27">
    <cfRule type="containsText" dxfId="9" priority="3" operator="containsText" text="Do">
      <formula>NOT(ISERROR(SEARCH(("Do"),(B11))))</formula>
    </cfRule>
  </conditionalFormatting>
  <conditionalFormatting sqref="B11:B27">
    <cfRule type="containsText" dxfId="10" priority="4" operator="containsText" text="Check">
      <formula>NOT(ISERROR(SEARCH(("Check"),(B11))))</formula>
    </cfRule>
  </conditionalFormatting>
  <conditionalFormatting sqref="E8:G8">
    <cfRule type="colorScale" priority="5">
      <colorScale>
        <cfvo type="percent" val="0"/>
        <cfvo type="percent" val="100"/>
        <color rgb="FFDAC8FF"/>
        <color rgb="FFBDF330"/>
      </colorScale>
    </cfRule>
  </conditionalFormatting>
  <conditionalFormatting sqref="H11:H27">
    <cfRule type="containsText" dxfId="11" priority="6" operator="containsText" text="Completado">
      <formula>NOT(ISERROR(SEARCH(("Completado"),(H11))))</formula>
    </cfRule>
  </conditionalFormatting>
  <conditionalFormatting sqref="H11:H27">
    <cfRule type="containsText" dxfId="12" priority="7" operator="containsText" text="Proceso">
      <formula>NOT(ISERROR(SEARCH(("Proceso"),(H11))))</formula>
    </cfRule>
  </conditionalFormatting>
  <conditionalFormatting sqref="H11:H27">
    <cfRule type="containsText" dxfId="13" priority="8" operator="containsText" text="No empezado">
      <formula>NOT(ISERROR(SEARCH(("No empezado"),(H11))))</formula>
    </cfRule>
  </conditionalFormatting>
  <dataValidations>
    <dataValidation type="list" allowBlank="1" showErrorMessage="1" sqref="H11:H27">
      <formula1>'Desplegbales - NO eliminar'!$D$3:$D$6</formula1>
    </dataValidation>
    <dataValidation type="list" allowBlank="1" showErrorMessage="1" sqref="B11:B27">
      <formula1>'Desplegbales - NO eliminar'!$B$3:$B$6</formula1>
    </dataValidation>
  </dataValidations>
  <printOptions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DB9CA"/>
    <pageSetUpPr fitToPage="1"/>
  </sheetPr>
  <sheetViews>
    <sheetView showGridLines="0" workbookViewId="0"/>
  </sheetViews>
  <sheetFormatPr customHeight="1" defaultColWidth="14.43" defaultRowHeight="15.0"/>
  <cols>
    <col customWidth="1" min="1" max="1" width="3.29"/>
    <col customWidth="1" min="2" max="2" width="18.71"/>
    <col customWidth="1" min="3" max="3" width="37.57"/>
    <col customWidth="1" min="4" max="4" width="20.57"/>
    <col customWidth="1" min="5" max="5" width="25.86"/>
    <col customWidth="1" min="6" max="7" width="17.57"/>
    <col customWidth="1" min="8" max="9" width="18.71"/>
    <col customWidth="1" min="10" max="10" width="32.71"/>
    <col customWidth="1" min="11" max="11" width="3.43"/>
    <col customWidth="1" min="12" max="26" width="8.86"/>
  </cols>
  <sheetData>
    <row r="1" ht="49.5" customHeight="1">
      <c r="B1" s="14" t="s">
        <v>10</v>
      </c>
      <c r="C1" s="15"/>
      <c r="F1" s="17"/>
    </row>
    <row r="2" ht="31.5" customHeight="1">
      <c r="B2" s="19" t="s">
        <v>11</v>
      </c>
      <c r="C2" s="15"/>
    </row>
    <row r="3" ht="31.5" customHeight="1">
      <c r="B3" s="20" t="s">
        <v>12</v>
      </c>
      <c r="C3" s="21"/>
      <c r="D3" s="22"/>
      <c r="F3" s="24" t="s">
        <v>3</v>
      </c>
      <c r="G3" s="26" t="s">
        <v>5</v>
      </c>
    </row>
    <row r="4" ht="31.5" customHeight="1">
      <c r="B4" s="20" t="s">
        <v>16</v>
      </c>
      <c r="C4" s="21"/>
      <c r="D4" s="22"/>
      <c r="F4" s="31">
        <f>IFERROR(AVERAGEIFS(G11:G27,B11:B27,F3),"")</f>
        <v>0</v>
      </c>
      <c r="G4" s="35">
        <f>IFERROR(AVERAGEIFS(G11:G27,B11:B27,G3),"")</f>
        <v>0</v>
      </c>
    </row>
    <row r="5" ht="31.5" customHeight="1">
      <c r="B5" s="20" t="s">
        <v>23</v>
      </c>
      <c r="C5" s="21"/>
      <c r="D5" s="22"/>
      <c r="F5" s="36">
        <f>IFERROR(AVERAGEIFS(G11:G27,B11:B27,F6),"")</f>
        <v>0</v>
      </c>
      <c r="G5" s="37">
        <f>IFERROR(AVERAGEIFS(G11:G27,B11:B27,G6),"")</f>
        <v>0</v>
      </c>
    </row>
    <row r="6" ht="31.5" customHeight="1">
      <c r="B6" s="20" t="s">
        <v>26</v>
      </c>
      <c r="C6" s="38"/>
      <c r="D6" s="22"/>
      <c r="F6" s="39" t="s">
        <v>9</v>
      </c>
      <c r="G6" s="40" t="s">
        <v>7</v>
      </c>
    </row>
    <row r="7" ht="39.75" customHeight="1">
      <c r="A7" s="41"/>
      <c r="B7" s="42" t="s">
        <v>27</v>
      </c>
      <c r="C7" s="43"/>
      <c r="D7" s="43"/>
      <c r="E7" s="44" t="s">
        <v>28</v>
      </c>
      <c r="F7" s="44" t="s">
        <v>29</v>
      </c>
      <c r="G7" s="45" t="s">
        <v>30</v>
      </c>
      <c r="H7" s="43"/>
      <c r="J7" s="46"/>
      <c r="K7" s="46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31.5" customHeight="1">
      <c r="A8" s="47"/>
      <c r="B8" s="48" t="s">
        <v>31</v>
      </c>
      <c r="C8" s="49"/>
      <c r="D8" s="22"/>
      <c r="E8" s="50" t="str">
        <f>IF(SUM(F11:F27)=0,"",SUM(F11:F27))</f>
        <v/>
      </c>
      <c r="F8" s="51">
        <f>IFERROR(AVERAGE(G11:G27),"")</f>
        <v>0</v>
      </c>
      <c r="G8" s="52" t="s">
        <v>32</v>
      </c>
      <c r="H8" s="22"/>
      <c r="J8" s="53"/>
      <c r="K8" s="54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15.0" customHeight="1">
      <c r="B9" s="55"/>
      <c r="C9" s="56"/>
      <c r="D9" s="56"/>
      <c r="E9" s="56"/>
      <c r="F9" s="56"/>
      <c r="G9" s="56"/>
      <c r="H9" s="56"/>
    </row>
    <row r="10" ht="40.5" customHeight="1">
      <c r="B10" s="57" t="s">
        <v>33</v>
      </c>
      <c r="C10" s="58" t="s">
        <v>34</v>
      </c>
      <c r="D10" s="59" t="s">
        <v>35</v>
      </c>
      <c r="E10" s="60" t="s">
        <v>36</v>
      </c>
      <c r="F10" s="61" t="s">
        <v>41</v>
      </c>
      <c r="G10" s="61" t="s">
        <v>38</v>
      </c>
      <c r="H10" s="60" t="s">
        <v>39</v>
      </c>
      <c r="I10" s="62" t="s">
        <v>40</v>
      </c>
      <c r="J10" s="63"/>
    </row>
    <row r="11" ht="34.5" customHeight="1">
      <c r="B11" s="64" t="s">
        <v>5</v>
      </c>
      <c r="C11" s="65"/>
      <c r="D11" s="66"/>
      <c r="E11" s="68" t="s">
        <v>32</v>
      </c>
      <c r="F11" s="71">
        <v>0.0</v>
      </c>
      <c r="G11" s="72">
        <v>0.0</v>
      </c>
      <c r="H11" s="73" t="s">
        <v>8</v>
      </c>
      <c r="I11" s="74"/>
      <c r="J11" s="22"/>
    </row>
    <row r="12" ht="34.5" customHeight="1">
      <c r="B12" s="64" t="s">
        <v>5</v>
      </c>
      <c r="C12" s="65"/>
      <c r="D12" s="66"/>
      <c r="E12" s="68" t="s">
        <v>32</v>
      </c>
      <c r="F12" s="69"/>
      <c r="G12" s="72"/>
      <c r="H12" s="73"/>
      <c r="I12" s="74"/>
      <c r="J12" s="22"/>
    </row>
    <row r="13" ht="34.5" customHeight="1">
      <c r="B13" s="64" t="s">
        <v>5</v>
      </c>
      <c r="C13" s="65"/>
      <c r="D13" s="66"/>
      <c r="E13" s="68" t="s">
        <v>32</v>
      </c>
      <c r="F13" s="69"/>
      <c r="G13" s="70"/>
      <c r="H13" s="73"/>
      <c r="I13" s="74"/>
      <c r="J13" s="22"/>
    </row>
    <row r="14" ht="34.5" customHeight="1">
      <c r="B14" s="64" t="s">
        <v>5</v>
      </c>
      <c r="C14" s="65"/>
      <c r="D14" s="66"/>
      <c r="E14" s="68" t="s">
        <v>32</v>
      </c>
      <c r="F14" s="69"/>
      <c r="G14" s="70"/>
      <c r="H14" s="73"/>
      <c r="I14" s="74"/>
      <c r="J14" s="22"/>
    </row>
    <row r="15" ht="34.5" customHeight="1">
      <c r="B15" s="64" t="s">
        <v>7</v>
      </c>
      <c r="C15" s="65"/>
      <c r="D15" s="75"/>
      <c r="E15" s="68" t="s">
        <v>32</v>
      </c>
      <c r="F15" s="69"/>
      <c r="G15" s="72">
        <v>0.0</v>
      </c>
      <c r="H15" s="73"/>
      <c r="I15" s="74"/>
      <c r="J15" s="22"/>
    </row>
    <row r="16" ht="34.5" customHeight="1">
      <c r="B16" s="64" t="s">
        <v>7</v>
      </c>
      <c r="C16" s="65"/>
      <c r="D16" s="66"/>
      <c r="E16" s="68" t="s">
        <v>32</v>
      </c>
      <c r="F16" s="69"/>
      <c r="G16" s="70"/>
      <c r="H16" s="73"/>
      <c r="I16" s="74"/>
      <c r="J16" s="22"/>
    </row>
    <row r="17" ht="34.5" customHeight="1">
      <c r="B17" s="64" t="s">
        <v>7</v>
      </c>
      <c r="C17" s="65"/>
      <c r="D17" s="66"/>
      <c r="E17" s="68" t="s">
        <v>32</v>
      </c>
      <c r="F17" s="71"/>
      <c r="G17" s="70"/>
      <c r="H17" s="73"/>
      <c r="I17" s="74"/>
      <c r="J17" s="22"/>
    </row>
    <row r="18" ht="34.5" customHeight="1">
      <c r="B18" s="64" t="s">
        <v>9</v>
      </c>
      <c r="C18" s="65"/>
      <c r="D18" s="66"/>
      <c r="E18" s="68" t="s">
        <v>32</v>
      </c>
      <c r="F18" s="71"/>
      <c r="G18" s="72">
        <v>0.0</v>
      </c>
      <c r="H18" s="73"/>
      <c r="I18" s="76"/>
      <c r="J18" s="22"/>
    </row>
    <row r="19" ht="34.5" customHeight="1">
      <c r="B19" s="64" t="s">
        <v>9</v>
      </c>
      <c r="C19" s="65"/>
      <c r="D19" s="66"/>
      <c r="E19" s="68" t="s">
        <v>32</v>
      </c>
      <c r="F19" s="71"/>
      <c r="G19" s="70"/>
      <c r="H19" s="73"/>
      <c r="I19" s="76"/>
      <c r="J19" s="22"/>
    </row>
    <row r="20" ht="34.5" customHeight="1">
      <c r="B20" s="64" t="s">
        <v>9</v>
      </c>
      <c r="C20" s="65"/>
      <c r="D20" s="66"/>
      <c r="E20" s="68" t="s">
        <v>32</v>
      </c>
      <c r="F20" s="71"/>
      <c r="G20" s="70"/>
      <c r="H20" s="73"/>
      <c r="I20" s="77"/>
      <c r="J20" s="78"/>
    </row>
    <row r="21" ht="34.5" customHeight="1">
      <c r="B21" s="64" t="s">
        <v>3</v>
      </c>
      <c r="C21" s="65"/>
      <c r="D21" s="66"/>
      <c r="E21" s="68" t="s">
        <v>32</v>
      </c>
      <c r="F21" s="71"/>
      <c r="G21" s="72">
        <v>0.0</v>
      </c>
      <c r="H21" s="73"/>
      <c r="I21" s="79"/>
      <c r="J21" s="80"/>
    </row>
    <row r="22" ht="34.5" customHeight="1">
      <c r="B22" s="64" t="s">
        <v>3</v>
      </c>
      <c r="C22" s="65"/>
      <c r="D22" s="66"/>
      <c r="E22" s="68" t="s">
        <v>32</v>
      </c>
      <c r="F22" s="71"/>
      <c r="G22" s="70"/>
      <c r="H22" s="73"/>
      <c r="I22" s="79"/>
      <c r="J22" s="80"/>
    </row>
    <row r="23" ht="34.5" customHeight="1">
      <c r="B23" s="64" t="s">
        <v>3</v>
      </c>
      <c r="C23" s="65"/>
      <c r="D23" s="66"/>
      <c r="E23" s="68" t="s">
        <v>32</v>
      </c>
      <c r="F23" s="71"/>
      <c r="G23" s="70"/>
      <c r="H23" s="73"/>
      <c r="I23" s="79"/>
      <c r="J23" s="80"/>
    </row>
    <row r="24" ht="34.5" customHeight="1">
      <c r="B24" s="64" t="s">
        <v>3</v>
      </c>
      <c r="C24" s="65"/>
      <c r="D24" s="66"/>
      <c r="E24" s="68" t="s">
        <v>32</v>
      </c>
      <c r="F24" s="71"/>
      <c r="G24" s="70"/>
      <c r="H24" s="73"/>
      <c r="I24" s="79"/>
      <c r="J24" s="80"/>
    </row>
    <row r="25" ht="34.5" customHeight="1">
      <c r="B25" s="64" t="s">
        <v>5</v>
      </c>
      <c r="C25" s="81"/>
      <c r="D25" s="75"/>
      <c r="E25" s="68" t="s">
        <v>32</v>
      </c>
      <c r="F25" s="69"/>
      <c r="G25" s="70"/>
      <c r="H25" s="73"/>
      <c r="I25" s="79"/>
      <c r="J25" s="80"/>
    </row>
    <row r="26" ht="34.5" customHeight="1">
      <c r="B26" s="64" t="s">
        <v>5</v>
      </c>
      <c r="C26" s="81"/>
      <c r="D26" s="82"/>
      <c r="E26" s="68" t="s">
        <v>32</v>
      </c>
      <c r="F26" s="69"/>
      <c r="G26" s="70"/>
      <c r="H26" s="73"/>
      <c r="I26" s="79"/>
      <c r="J26" s="80"/>
    </row>
    <row r="27" ht="34.5" customHeight="1">
      <c r="B27" s="64" t="s">
        <v>7</v>
      </c>
      <c r="C27" s="81"/>
      <c r="D27" s="82"/>
      <c r="E27" s="68" t="s">
        <v>32</v>
      </c>
      <c r="F27" s="69"/>
      <c r="G27" s="70"/>
      <c r="H27" s="73"/>
      <c r="I27" s="79"/>
      <c r="J27" s="80"/>
    </row>
    <row r="28" ht="44.25" customHeight="1">
      <c r="B28" s="83" t="s">
        <v>72</v>
      </c>
      <c r="C28" s="56"/>
      <c r="D28" s="56"/>
      <c r="E28" s="56"/>
      <c r="F28" s="56"/>
      <c r="G28" s="56"/>
      <c r="H28" s="56"/>
    </row>
    <row r="29" ht="21.75" customHeight="1">
      <c r="B29" s="84" t="s">
        <v>5</v>
      </c>
      <c r="C29" s="22"/>
      <c r="D29" s="85" t="s">
        <v>73</v>
      </c>
      <c r="E29" s="86" t="s">
        <v>7</v>
      </c>
      <c r="F29" s="22"/>
      <c r="G29" s="87" t="s">
        <v>73</v>
      </c>
      <c r="H29" s="56"/>
      <c r="I29" s="88"/>
      <c r="J29" s="88"/>
    </row>
    <row r="30" ht="21.75" customHeight="1">
      <c r="B30" s="89" t="str">
        <f t="shared" ref="B30:B46" si="1">IF(B11="plan",C11,"")</f>
        <v/>
      </c>
      <c r="C30" s="22"/>
      <c r="D30" s="90">
        <f t="shared" ref="D30:D46" si="2">IF(B11="plan",G11,"")</f>
        <v>0</v>
      </c>
      <c r="E30" s="91" t="str">
        <f t="shared" ref="E30:E46" si="3">IF(B11="Do",C11,"")</f>
        <v/>
      </c>
      <c r="F30" s="22"/>
      <c r="G30" s="92" t="str">
        <f t="shared" ref="G30:G46" si="4">IF(B11="do",G11,"")</f>
        <v/>
      </c>
      <c r="H30" s="56"/>
      <c r="I30" s="88"/>
      <c r="J30" s="88"/>
    </row>
    <row r="31" ht="21.75" customHeight="1">
      <c r="B31" s="89" t="str">
        <f t="shared" si="1"/>
        <v/>
      </c>
      <c r="C31" s="22"/>
      <c r="D31" s="90" t="str">
        <f t="shared" si="2"/>
        <v/>
      </c>
      <c r="E31" s="91" t="str">
        <f t="shared" si="3"/>
        <v/>
      </c>
      <c r="F31" s="22"/>
      <c r="G31" s="92" t="str">
        <f t="shared" si="4"/>
        <v/>
      </c>
      <c r="H31" s="56"/>
      <c r="I31" s="88"/>
      <c r="J31" s="88"/>
    </row>
    <row r="32" ht="21.75" customHeight="1">
      <c r="B32" s="89" t="str">
        <f t="shared" si="1"/>
        <v/>
      </c>
      <c r="C32" s="22"/>
      <c r="D32" s="90" t="str">
        <f t="shared" si="2"/>
        <v/>
      </c>
      <c r="E32" s="91" t="str">
        <f t="shared" si="3"/>
        <v/>
      </c>
      <c r="F32" s="22"/>
      <c r="G32" s="92" t="str">
        <f t="shared" si="4"/>
        <v/>
      </c>
      <c r="H32" s="56"/>
      <c r="I32" s="88"/>
      <c r="J32" s="88"/>
    </row>
    <row r="33" ht="21.75" customHeight="1">
      <c r="B33" s="89" t="str">
        <f t="shared" si="1"/>
        <v/>
      </c>
      <c r="C33" s="22"/>
      <c r="D33" s="90" t="str">
        <f t="shared" si="2"/>
        <v/>
      </c>
      <c r="E33" s="91" t="str">
        <f t="shared" si="3"/>
        <v/>
      </c>
      <c r="F33" s="22"/>
      <c r="G33" s="92" t="str">
        <f t="shared" si="4"/>
        <v/>
      </c>
      <c r="H33" s="56"/>
      <c r="I33" s="88"/>
      <c r="J33" s="88"/>
    </row>
    <row r="34" ht="21.75" customHeight="1">
      <c r="B34" s="89" t="str">
        <f t="shared" si="1"/>
        <v/>
      </c>
      <c r="C34" s="22"/>
      <c r="D34" s="90" t="str">
        <f t="shared" si="2"/>
        <v/>
      </c>
      <c r="E34" s="91" t="str">
        <f t="shared" si="3"/>
        <v/>
      </c>
      <c r="F34" s="22"/>
      <c r="G34" s="92">
        <f t="shared" si="4"/>
        <v>0</v>
      </c>
      <c r="H34" s="56"/>
      <c r="I34" s="88"/>
      <c r="J34" s="88"/>
    </row>
    <row r="35" ht="21.75" customHeight="1">
      <c r="B35" s="89" t="str">
        <f t="shared" si="1"/>
        <v/>
      </c>
      <c r="C35" s="22"/>
      <c r="D35" s="90" t="str">
        <f t="shared" si="2"/>
        <v/>
      </c>
      <c r="E35" s="91" t="str">
        <f t="shared" si="3"/>
        <v/>
      </c>
      <c r="F35" s="22"/>
      <c r="G35" s="92" t="str">
        <f t="shared" si="4"/>
        <v/>
      </c>
      <c r="H35" s="56"/>
      <c r="I35" s="88"/>
      <c r="J35" s="88"/>
    </row>
    <row r="36" ht="21.75" customHeight="1">
      <c r="B36" s="89" t="str">
        <f t="shared" si="1"/>
        <v/>
      </c>
      <c r="C36" s="22"/>
      <c r="D36" s="90" t="str">
        <f t="shared" si="2"/>
        <v/>
      </c>
      <c r="E36" s="91" t="str">
        <f t="shared" si="3"/>
        <v/>
      </c>
      <c r="F36" s="22"/>
      <c r="G36" s="92" t="str">
        <f t="shared" si="4"/>
        <v/>
      </c>
      <c r="H36" s="56"/>
      <c r="I36" s="88"/>
      <c r="J36" s="88"/>
    </row>
    <row r="37" ht="21.75" customHeight="1">
      <c r="B37" s="89" t="str">
        <f t="shared" si="1"/>
        <v/>
      </c>
      <c r="C37" s="22"/>
      <c r="D37" s="90" t="str">
        <f t="shared" si="2"/>
        <v/>
      </c>
      <c r="E37" s="91" t="str">
        <f t="shared" si="3"/>
        <v/>
      </c>
      <c r="F37" s="22"/>
      <c r="G37" s="92" t="str">
        <f t="shared" si="4"/>
        <v/>
      </c>
      <c r="H37" s="56"/>
      <c r="I37" s="88"/>
      <c r="J37" s="88"/>
    </row>
    <row r="38" ht="21.75" customHeight="1">
      <c r="B38" s="89" t="str">
        <f t="shared" si="1"/>
        <v/>
      </c>
      <c r="C38" s="22"/>
      <c r="D38" s="90" t="str">
        <f t="shared" si="2"/>
        <v/>
      </c>
      <c r="E38" s="91" t="str">
        <f t="shared" si="3"/>
        <v/>
      </c>
      <c r="F38" s="22"/>
      <c r="G38" s="92" t="str">
        <f t="shared" si="4"/>
        <v/>
      </c>
      <c r="H38" s="56"/>
    </row>
    <row r="39" ht="21.75" customHeight="1">
      <c r="B39" s="89" t="str">
        <f t="shared" si="1"/>
        <v/>
      </c>
      <c r="C39" s="22"/>
      <c r="D39" s="90" t="str">
        <f t="shared" si="2"/>
        <v/>
      </c>
      <c r="E39" s="91" t="str">
        <f t="shared" si="3"/>
        <v/>
      </c>
      <c r="F39" s="22"/>
      <c r="G39" s="92" t="str">
        <f t="shared" si="4"/>
        <v/>
      </c>
      <c r="H39" s="56"/>
    </row>
    <row r="40" ht="21.75" customHeight="1">
      <c r="B40" s="89" t="str">
        <f t="shared" si="1"/>
        <v/>
      </c>
      <c r="C40" s="22"/>
      <c r="D40" s="90" t="str">
        <f t="shared" si="2"/>
        <v/>
      </c>
      <c r="E40" s="91" t="str">
        <f t="shared" si="3"/>
        <v/>
      </c>
      <c r="F40" s="22"/>
      <c r="G40" s="92" t="str">
        <f t="shared" si="4"/>
        <v/>
      </c>
    </row>
    <row r="41" ht="21.75" customHeight="1">
      <c r="B41" s="89" t="str">
        <f t="shared" si="1"/>
        <v/>
      </c>
      <c r="C41" s="22"/>
      <c r="D41" s="90" t="str">
        <f t="shared" si="2"/>
        <v/>
      </c>
      <c r="E41" s="91" t="str">
        <f t="shared" si="3"/>
        <v/>
      </c>
      <c r="F41" s="22"/>
      <c r="G41" s="92" t="str">
        <f t="shared" si="4"/>
        <v/>
      </c>
    </row>
    <row r="42" ht="21.75" customHeight="1">
      <c r="B42" s="89" t="str">
        <f t="shared" si="1"/>
        <v/>
      </c>
      <c r="C42" s="22"/>
      <c r="D42" s="90" t="str">
        <f t="shared" si="2"/>
        <v/>
      </c>
      <c r="E42" s="91" t="str">
        <f t="shared" si="3"/>
        <v/>
      </c>
      <c r="F42" s="22"/>
      <c r="G42" s="92" t="str">
        <f t="shared" si="4"/>
        <v/>
      </c>
    </row>
    <row r="43" ht="21.75" customHeight="1">
      <c r="B43" s="89" t="str">
        <f t="shared" si="1"/>
        <v/>
      </c>
      <c r="C43" s="22"/>
      <c r="D43" s="90" t="str">
        <f t="shared" si="2"/>
        <v/>
      </c>
      <c r="E43" s="91" t="str">
        <f t="shared" si="3"/>
        <v/>
      </c>
      <c r="F43" s="22"/>
      <c r="G43" s="92" t="str">
        <f t="shared" si="4"/>
        <v/>
      </c>
    </row>
    <row r="44" ht="21.75" customHeight="1">
      <c r="B44" s="89" t="str">
        <f t="shared" si="1"/>
        <v/>
      </c>
      <c r="C44" s="22"/>
      <c r="D44" s="90" t="str">
        <f t="shared" si="2"/>
        <v/>
      </c>
      <c r="E44" s="91" t="str">
        <f t="shared" si="3"/>
        <v/>
      </c>
      <c r="F44" s="22"/>
      <c r="G44" s="92" t="str">
        <f t="shared" si="4"/>
        <v/>
      </c>
    </row>
    <row r="45" ht="21.75" customHeight="1">
      <c r="B45" s="89" t="str">
        <f t="shared" si="1"/>
        <v/>
      </c>
      <c r="C45" s="22"/>
      <c r="D45" s="90" t="str">
        <f t="shared" si="2"/>
        <v/>
      </c>
      <c r="E45" s="91" t="str">
        <f t="shared" si="3"/>
        <v/>
      </c>
      <c r="F45" s="22"/>
      <c r="G45" s="92" t="str">
        <f t="shared" si="4"/>
        <v/>
      </c>
    </row>
    <row r="46" ht="21.75" customHeight="1">
      <c r="B46" s="93" t="str">
        <f t="shared" si="1"/>
        <v/>
      </c>
      <c r="C46" s="94"/>
      <c r="D46" s="95" t="str">
        <f t="shared" si="2"/>
        <v/>
      </c>
      <c r="E46" s="96" t="str">
        <f t="shared" si="3"/>
        <v/>
      </c>
      <c r="F46" s="94"/>
      <c r="G46" s="97" t="str">
        <f t="shared" si="4"/>
        <v/>
      </c>
    </row>
    <row r="47" ht="21.75" customHeight="1">
      <c r="B47" s="98" t="s">
        <v>9</v>
      </c>
      <c r="C47" s="99"/>
      <c r="D47" s="100" t="s">
        <v>73</v>
      </c>
      <c r="E47" s="101" t="s">
        <v>3</v>
      </c>
      <c r="F47" s="99"/>
      <c r="G47" s="102" t="s">
        <v>73</v>
      </c>
    </row>
    <row r="48" ht="21.75" customHeight="1">
      <c r="B48" s="89" t="str">
        <f t="shared" ref="B48:B64" si="5">IF(B11="Check",C11,"")</f>
        <v/>
      </c>
      <c r="C48" s="22"/>
      <c r="D48" s="90" t="str">
        <f t="shared" ref="D48:D64" si="6">IF(B11="Check",G11,"")</f>
        <v/>
      </c>
      <c r="E48" s="91" t="str">
        <f t="shared" ref="E48:E64" si="7">IF(B11="act",C11,"")</f>
        <v/>
      </c>
      <c r="F48" s="22"/>
      <c r="G48" s="92" t="str">
        <f t="shared" ref="G48:G64" si="8">IF(B11="act",G11,"")</f>
        <v/>
      </c>
    </row>
    <row r="49" ht="21.75" customHeight="1">
      <c r="B49" s="89" t="str">
        <f t="shared" si="5"/>
        <v/>
      </c>
      <c r="C49" s="22"/>
      <c r="D49" s="90" t="str">
        <f t="shared" si="6"/>
        <v/>
      </c>
      <c r="E49" s="91" t="str">
        <f t="shared" si="7"/>
        <v/>
      </c>
      <c r="F49" s="22"/>
      <c r="G49" s="92" t="str">
        <f t="shared" si="8"/>
        <v/>
      </c>
    </row>
    <row r="50" ht="21.75" customHeight="1">
      <c r="B50" s="89" t="str">
        <f t="shared" si="5"/>
        <v/>
      </c>
      <c r="C50" s="22"/>
      <c r="D50" s="90" t="str">
        <f t="shared" si="6"/>
        <v/>
      </c>
      <c r="E50" s="91" t="str">
        <f t="shared" si="7"/>
        <v/>
      </c>
      <c r="F50" s="22"/>
      <c r="G50" s="92" t="str">
        <f t="shared" si="8"/>
        <v/>
      </c>
    </row>
    <row r="51" ht="21.75" customHeight="1">
      <c r="B51" s="89" t="str">
        <f t="shared" si="5"/>
        <v/>
      </c>
      <c r="C51" s="22"/>
      <c r="D51" s="90" t="str">
        <f t="shared" si="6"/>
        <v/>
      </c>
      <c r="E51" s="91" t="str">
        <f t="shared" si="7"/>
        <v/>
      </c>
      <c r="F51" s="22"/>
      <c r="G51" s="92" t="str">
        <f t="shared" si="8"/>
        <v/>
      </c>
    </row>
    <row r="52" ht="21.75" customHeight="1">
      <c r="B52" s="89" t="str">
        <f t="shared" si="5"/>
        <v/>
      </c>
      <c r="C52" s="22"/>
      <c r="D52" s="90" t="str">
        <f t="shared" si="6"/>
        <v/>
      </c>
      <c r="E52" s="91" t="str">
        <f t="shared" si="7"/>
        <v/>
      </c>
      <c r="F52" s="22"/>
      <c r="G52" s="92" t="str">
        <f t="shared" si="8"/>
        <v/>
      </c>
    </row>
    <row r="53" ht="21.75" customHeight="1">
      <c r="B53" s="89" t="str">
        <f t="shared" si="5"/>
        <v/>
      </c>
      <c r="C53" s="22"/>
      <c r="D53" s="90" t="str">
        <f t="shared" si="6"/>
        <v/>
      </c>
      <c r="E53" s="91" t="str">
        <f t="shared" si="7"/>
        <v/>
      </c>
      <c r="F53" s="22"/>
      <c r="G53" s="92" t="str">
        <f t="shared" si="8"/>
        <v/>
      </c>
    </row>
    <row r="54" ht="21.75" customHeight="1">
      <c r="B54" s="89" t="str">
        <f t="shared" si="5"/>
        <v/>
      </c>
      <c r="C54" s="22"/>
      <c r="D54" s="90" t="str">
        <f t="shared" si="6"/>
        <v/>
      </c>
      <c r="E54" s="91" t="str">
        <f t="shared" si="7"/>
        <v/>
      </c>
      <c r="F54" s="22"/>
      <c r="G54" s="92" t="str">
        <f t="shared" si="8"/>
        <v/>
      </c>
    </row>
    <row r="55" ht="21.75" customHeight="1">
      <c r="B55" s="89" t="str">
        <f t="shared" si="5"/>
        <v/>
      </c>
      <c r="C55" s="22"/>
      <c r="D55" s="90">
        <f t="shared" si="6"/>
        <v>0</v>
      </c>
      <c r="E55" s="91" t="str">
        <f t="shared" si="7"/>
        <v/>
      </c>
      <c r="F55" s="22"/>
      <c r="G55" s="92" t="str">
        <f t="shared" si="8"/>
        <v/>
      </c>
    </row>
    <row r="56" ht="21.75" customHeight="1">
      <c r="B56" s="89" t="str">
        <f t="shared" si="5"/>
        <v/>
      </c>
      <c r="C56" s="22"/>
      <c r="D56" s="90" t="str">
        <f t="shared" si="6"/>
        <v/>
      </c>
      <c r="E56" s="91" t="str">
        <f t="shared" si="7"/>
        <v/>
      </c>
      <c r="F56" s="22"/>
      <c r="G56" s="92" t="str">
        <f t="shared" si="8"/>
        <v/>
      </c>
    </row>
    <row r="57" ht="21.75" customHeight="1">
      <c r="B57" s="89" t="str">
        <f t="shared" si="5"/>
        <v/>
      </c>
      <c r="C57" s="22"/>
      <c r="D57" s="90" t="str">
        <f t="shared" si="6"/>
        <v/>
      </c>
      <c r="E57" s="91" t="str">
        <f t="shared" si="7"/>
        <v/>
      </c>
      <c r="F57" s="22"/>
      <c r="G57" s="92" t="str">
        <f t="shared" si="8"/>
        <v/>
      </c>
    </row>
    <row r="58" ht="21.75" customHeight="1">
      <c r="B58" s="89" t="str">
        <f t="shared" si="5"/>
        <v/>
      </c>
      <c r="C58" s="22"/>
      <c r="D58" s="90" t="str">
        <f t="shared" si="6"/>
        <v/>
      </c>
      <c r="E58" s="91" t="str">
        <f t="shared" si="7"/>
        <v/>
      </c>
      <c r="F58" s="22"/>
      <c r="G58" s="92">
        <f t="shared" si="8"/>
        <v>0</v>
      </c>
    </row>
    <row r="59" ht="21.75" customHeight="1">
      <c r="B59" s="89" t="str">
        <f t="shared" si="5"/>
        <v/>
      </c>
      <c r="C59" s="22"/>
      <c r="D59" s="90" t="str">
        <f t="shared" si="6"/>
        <v/>
      </c>
      <c r="E59" s="91" t="str">
        <f t="shared" si="7"/>
        <v/>
      </c>
      <c r="F59" s="22"/>
      <c r="G59" s="92" t="str">
        <f t="shared" si="8"/>
        <v/>
      </c>
    </row>
    <row r="60" ht="21.75" customHeight="1">
      <c r="B60" s="89" t="str">
        <f t="shared" si="5"/>
        <v/>
      </c>
      <c r="C60" s="22"/>
      <c r="D60" s="90" t="str">
        <f t="shared" si="6"/>
        <v/>
      </c>
      <c r="E60" s="91" t="str">
        <f t="shared" si="7"/>
        <v/>
      </c>
      <c r="F60" s="22"/>
      <c r="G60" s="92" t="str">
        <f t="shared" si="8"/>
        <v/>
      </c>
    </row>
    <row r="61" ht="21.75" customHeight="1">
      <c r="B61" s="89" t="str">
        <f t="shared" si="5"/>
        <v/>
      </c>
      <c r="C61" s="22"/>
      <c r="D61" s="90" t="str">
        <f t="shared" si="6"/>
        <v/>
      </c>
      <c r="E61" s="91" t="str">
        <f t="shared" si="7"/>
        <v/>
      </c>
      <c r="F61" s="22"/>
      <c r="G61" s="92" t="str">
        <f t="shared" si="8"/>
        <v/>
      </c>
    </row>
    <row r="62" ht="21.75" customHeight="1">
      <c r="B62" s="89" t="str">
        <f t="shared" si="5"/>
        <v/>
      </c>
      <c r="C62" s="22"/>
      <c r="D62" s="90" t="str">
        <f t="shared" si="6"/>
        <v/>
      </c>
      <c r="E62" s="91" t="str">
        <f t="shared" si="7"/>
        <v/>
      </c>
      <c r="F62" s="22"/>
      <c r="G62" s="92" t="str">
        <f t="shared" si="8"/>
        <v/>
      </c>
    </row>
    <row r="63" ht="21.75" customHeight="1">
      <c r="B63" s="89" t="str">
        <f t="shared" si="5"/>
        <v/>
      </c>
      <c r="C63" s="22"/>
      <c r="D63" s="90" t="str">
        <f t="shared" si="6"/>
        <v/>
      </c>
      <c r="E63" s="91" t="str">
        <f t="shared" si="7"/>
        <v/>
      </c>
      <c r="F63" s="22"/>
      <c r="G63" s="92" t="str">
        <f t="shared" si="8"/>
        <v/>
      </c>
    </row>
    <row r="64" ht="21.75" customHeight="1">
      <c r="B64" s="89" t="str">
        <f t="shared" si="5"/>
        <v/>
      </c>
      <c r="C64" s="22"/>
      <c r="D64" s="90" t="str">
        <f t="shared" si="6"/>
        <v/>
      </c>
      <c r="E64" s="91" t="str">
        <f t="shared" si="7"/>
        <v/>
      </c>
      <c r="F64" s="22"/>
      <c r="G64" s="92" t="str">
        <f t="shared" si="8"/>
        <v/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99"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56:C56"/>
    <mergeCell ref="E44:F44"/>
    <mergeCell ref="E45:F45"/>
    <mergeCell ref="E46:F46"/>
    <mergeCell ref="E47:F47"/>
    <mergeCell ref="E48:F48"/>
    <mergeCell ref="E49:F49"/>
    <mergeCell ref="E50:F50"/>
    <mergeCell ref="E58:F58"/>
    <mergeCell ref="E59:F59"/>
    <mergeCell ref="E60:F60"/>
    <mergeCell ref="E61:F61"/>
    <mergeCell ref="E62:F62"/>
    <mergeCell ref="E63:F63"/>
    <mergeCell ref="E64:F64"/>
    <mergeCell ref="E51:F51"/>
    <mergeCell ref="E52:F52"/>
    <mergeCell ref="E53:F53"/>
    <mergeCell ref="E54:F54"/>
    <mergeCell ref="E55:F55"/>
    <mergeCell ref="E56:F56"/>
    <mergeCell ref="E57:F57"/>
    <mergeCell ref="F1:H2"/>
    <mergeCell ref="C3:D3"/>
    <mergeCell ref="C4:D4"/>
    <mergeCell ref="C5:D5"/>
    <mergeCell ref="C6:D6"/>
    <mergeCell ref="B7:D7"/>
    <mergeCell ref="B8:D8"/>
    <mergeCell ref="G7:H7"/>
    <mergeCell ref="G8:H8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E29:F29"/>
    <mergeCell ref="B29:C29"/>
    <mergeCell ref="B30:C30"/>
    <mergeCell ref="B31:C31"/>
    <mergeCell ref="B32:C32"/>
    <mergeCell ref="B33:C33"/>
    <mergeCell ref="B34:C34"/>
    <mergeCell ref="B35:C35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</mergeCells>
  <conditionalFormatting sqref="B11:B27">
    <cfRule type="containsText" dxfId="7" priority="1" operator="containsText" text="Act">
      <formula>NOT(ISERROR(SEARCH(("Act"),(B11))))</formula>
    </cfRule>
  </conditionalFormatting>
  <conditionalFormatting sqref="B11:B27">
    <cfRule type="containsText" dxfId="8" priority="2" operator="containsText" text="Plan">
      <formula>NOT(ISERROR(SEARCH(("Plan"),(B11))))</formula>
    </cfRule>
  </conditionalFormatting>
  <conditionalFormatting sqref="B11:B27">
    <cfRule type="containsText" dxfId="9" priority="3" operator="containsText" text="Do">
      <formula>NOT(ISERROR(SEARCH(("Do"),(B11))))</formula>
    </cfRule>
  </conditionalFormatting>
  <conditionalFormatting sqref="B11:B27">
    <cfRule type="containsText" dxfId="10" priority="4" operator="containsText" text="Check">
      <formula>NOT(ISERROR(SEARCH(("Check"),(B11))))</formula>
    </cfRule>
  </conditionalFormatting>
  <conditionalFormatting sqref="E8:G8">
    <cfRule type="colorScale" priority="5">
      <colorScale>
        <cfvo type="percent" val="0"/>
        <cfvo type="percent" val="100"/>
        <color rgb="FFDAC8FF"/>
        <color rgb="FFBDF330"/>
      </colorScale>
    </cfRule>
  </conditionalFormatting>
  <conditionalFormatting sqref="H11:H27">
    <cfRule type="containsText" dxfId="11" priority="6" operator="containsText" text="Completado">
      <formula>NOT(ISERROR(SEARCH(("Completado"),(H11))))</formula>
    </cfRule>
  </conditionalFormatting>
  <conditionalFormatting sqref="H11:H27">
    <cfRule type="containsText" dxfId="12" priority="7" operator="containsText" text="Proceso">
      <formula>NOT(ISERROR(SEARCH(("Proceso"),(H11))))</formula>
    </cfRule>
  </conditionalFormatting>
  <conditionalFormatting sqref="H11:H27">
    <cfRule type="containsText" dxfId="13" priority="8" operator="containsText" text="No empezado">
      <formula>NOT(ISERROR(SEARCH(("No empezado"),(H11))))</formula>
    </cfRule>
  </conditionalFormatting>
  <dataValidations>
    <dataValidation type="list" allowBlank="1" showErrorMessage="1" sqref="H11:H27">
      <formula1>'Desplegbales - NO eliminar'!$D$3:$D$6</formula1>
    </dataValidation>
    <dataValidation type="list" allowBlank="1" showErrorMessage="1" sqref="B11:B27">
      <formula1>'Desplegbales - NO eliminar'!$B$3:$B$6</formula1>
    </dataValidation>
  </dataValidations>
  <printOptions/>
  <pageMargins bottom="0.75" footer="0.0" header="0.0" left="0.25" right="0.25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0CECE"/>
    <pageSetUpPr/>
  </sheetPr>
  <sheetViews>
    <sheetView showGridLines="0" workbookViewId="0"/>
  </sheetViews>
  <sheetFormatPr customHeight="1" defaultColWidth="14.43" defaultRowHeight="15.0"/>
  <cols>
    <col customWidth="1" min="1" max="1" width="3.29"/>
    <col customWidth="1" min="2" max="2" width="22.71"/>
    <col customWidth="1" min="3" max="3" width="3.29"/>
    <col customWidth="1" min="4" max="4" width="22.71"/>
    <col customWidth="1" min="5" max="5" width="3.29"/>
    <col customWidth="1" min="6" max="26" width="8.86"/>
  </cols>
  <sheetData>
    <row r="1" ht="34.5" customHeight="1">
      <c r="B1" s="1" t="s">
        <v>0</v>
      </c>
      <c r="C1" s="2"/>
      <c r="D1" s="2"/>
      <c r="E1" s="2"/>
      <c r="F1" s="2"/>
      <c r="G1" s="2"/>
    </row>
    <row r="2" ht="24.75" customHeight="1">
      <c r="B2" s="3" t="s">
        <v>1</v>
      </c>
      <c r="C2" s="4"/>
      <c r="D2" s="3" t="s">
        <v>2</v>
      </c>
    </row>
    <row r="3" ht="24.75" customHeight="1">
      <c r="B3" s="5" t="s">
        <v>3</v>
      </c>
      <c r="C3" s="4"/>
      <c r="D3" s="6" t="s">
        <v>4</v>
      </c>
    </row>
    <row r="4" ht="24.75" customHeight="1">
      <c r="B4" s="7" t="s">
        <v>5</v>
      </c>
      <c r="C4" s="4"/>
      <c r="D4" s="8" t="s">
        <v>6</v>
      </c>
    </row>
    <row r="5" ht="24.75" customHeight="1">
      <c r="B5" s="7" t="s">
        <v>7</v>
      </c>
      <c r="C5" s="4"/>
      <c r="D5" s="9" t="s">
        <v>8</v>
      </c>
    </row>
    <row r="6" ht="24.75" customHeight="1">
      <c r="B6" s="10" t="s">
        <v>9</v>
      </c>
      <c r="C6" s="4"/>
      <c r="D6" s="10"/>
    </row>
    <row r="7">
      <c r="B7" s="11"/>
      <c r="C7" s="12"/>
      <c r="D7" s="11"/>
    </row>
    <row r="8">
      <c r="B8" s="13"/>
      <c r="C8" s="12"/>
      <c r="D8" s="13"/>
    </row>
    <row r="9">
      <c r="B9" s="13"/>
      <c r="C9" s="12"/>
      <c r="D9" s="13"/>
    </row>
    <row r="10">
      <c r="B10" s="13"/>
      <c r="C10" s="12"/>
      <c r="D10" s="13"/>
    </row>
    <row r="11">
      <c r="B11" s="13"/>
      <c r="C11" s="12"/>
      <c r="D11" s="13"/>
    </row>
    <row r="12">
      <c r="B12" s="13"/>
      <c r="C12" s="12"/>
      <c r="D12" s="13"/>
    </row>
    <row r="13">
      <c r="B13" s="13"/>
      <c r="C13" s="12"/>
      <c r="D13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3:B6">
    <cfRule type="containsText" dxfId="0" priority="1" operator="containsText" text="Act">
      <formula>NOT(ISERROR(SEARCH(("Act"),(B3))))</formula>
    </cfRule>
  </conditionalFormatting>
  <conditionalFormatting sqref="B3:B6">
    <cfRule type="containsText" dxfId="1" priority="2" operator="containsText" text="Plan">
      <formula>NOT(ISERROR(SEARCH(("Plan"),(B3))))</formula>
    </cfRule>
  </conditionalFormatting>
  <conditionalFormatting sqref="B3:B6">
    <cfRule type="containsText" dxfId="2" priority="3" operator="containsText" text="Do">
      <formula>NOT(ISERROR(SEARCH(("Do"),(B3))))</formula>
    </cfRule>
  </conditionalFormatting>
  <conditionalFormatting sqref="B3:B6">
    <cfRule type="containsText" dxfId="3" priority="4" operator="containsText" text="Check">
      <formula>NOT(ISERROR(SEARCH(("Check"),(B3))))</formula>
    </cfRule>
  </conditionalFormatting>
  <conditionalFormatting sqref="D3:D6">
    <cfRule type="containsText" dxfId="4" priority="5" operator="containsText" text="Completed">
      <formula>NOT(ISERROR(SEARCH(("Completed"),(D3))))</formula>
    </cfRule>
  </conditionalFormatting>
  <conditionalFormatting sqref="D3:D6">
    <cfRule type="containsText" dxfId="5" priority="6" operator="containsText" text="In Progress">
      <formula>NOT(ISERROR(SEARCH(("In Progress"),(D3))))</formula>
    </cfRule>
  </conditionalFormatting>
  <conditionalFormatting sqref="D3:D6">
    <cfRule type="containsText" dxfId="6" priority="7" operator="containsText" text="Not Started">
      <formula>NOT(ISERROR(SEARCH(("Not Started"),(D3))))</formula>
    </cfRule>
  </conditionalFormatting>
  <printOptions/>
  <pageMargins bottom="0.75" footer="0.0" header="0.0" left="0.7" right="0.7" top="0.75"/>
  <pageSetup orientation="portrait"/>
  <drawing r:id="rId1"/>
</worksheet>
</file>